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CUENTA PUBLICA EXCEL\II. INFORMACION PRESUPUESTAL\2. ESTADO ANALITICO DEL EJERCICIO DEL PRESUPUESTO DE EGRESOS\"/>
    </mc:Choice>
  </mc:AlternateContent>
  <bookViews>
    <workbookView xWindow="0" yWindow="0" windowWidth="24000" windowHeight="9735" tabRatio="733" activeTab="4"/>
  </bookViews>
  <sheets>
    <sheet name="CLAS.ADM 1" sheetId="7" r:id="rId1"/>
    <sheet name="CLAS.ADM 2" sheetId="10" r:id="rId2"/>
    <sheet name="CLAS.ADM 3" sheetId="12" r:id="rId3"/>
    <sheet name="CTG" sheetId="1" r:id="rId4"/>
    <sheet name="COG" sheetId="13" r:id="rId5"/>
    <sheet name="COG-C.C(1)" sheetId="2" r:id="rId6"/>
    <sheet name="COG C.C.(2)" sheetId="3" r:id="rId7"/>
    <sheet name="COG C.C. (3)" sheetId="4" r:id="rId8"/>
    <sheet name="CFG" sheetId="5" r:id="rId9"/>
    <sheet name="End Neto" sheetId="8" r:id="rId10"/>
    <sheet name="Int" sheetId="9" r:id="rId11"/>
    <sheet name="FTE." sheetId="6" r:id="rId12"/>
  </sheets>
  <definedNames>
    <definedName name="_xlnm.Print_Area" localSheetId="8">CFG!$A$1:$J$44</definedName>
    <definedName name="_xlnm.Print_Area" localSheetId="1">'CLAS.ADM 2'!$A$1:$J$34</definedName>
    <definedName name="_xlnm.Print_Area" localSheetId="2">'CLAS.ADM 3'!$A$1:$J$26</definedName>
    <definedName name="_xlnm.Print_Area" localSheetId="7">'COG C.C. (3)'!$A$1:$I$35</definedName>
    <definedName name="_xlnm.Print_Area" localSheetId="6">'COG C.C.(2)'!$A$1:$I$35</definedName>
    <definedName name="_xlnm.Print_Area" localSheetId="5">'COG-C.C(1)'!$A$1:$I$38</definedName>
    <definedName name="_xlnm.Print_Area" localSheetId="3">CTG!$A$1:$J$21</definedName>
    <definedName name="_xlnm.Print_Area" localSheetId="9">'End Neto'!$A$1:$E$28</definedName>
    <definedName name="_xlnm.Print_Area" localSheetId="11">FTE.!$A$1:$I$35</definedName>
    <definedName name="_xlnm.Print_Area" localSheetId="10">Int!$A$1:$C$31</definedName>
  </definedNames>
  <calcPr calcId="152511"/>
</workbook>
</file>

<file path=xl/calcChain.xml><?xml version="1.0" encoding="utf-8"?>
<calcChain xmlns="http://schemas.openxmlformats.org/spreadsheetml/2006/main">
  <c r="H24" i="13" l="1"/>
  <c r="G24" i="13"/>
  <c r="E24" i="13"/>
  <c r="D24" i="13"/>
  <c r="F20" i="13"/>
  <c r="I20" i="13" s="1"/>
  <c r="F19" i="13"/>
  <c r="I19" i="13" s="1"/>
  <c r="F18" i="13"/>
  <c r="I18" i="13" s="1"/>
  <c r="F17" i="13"/>
  <c r="I17" i="13" s="1"/>
  <c r="F16" i="13"/>
  <c r="I16" i="13" s="1"/>
  <c r="F15" i="13"/>
  <c r="I15" i="13" s="1"/>
  <c r="F14" i="13"/>
  <c r="I14" i="13" s="1"/>
  <c r="F13" i="13"/>
  <c r="I13" i="13" s="1"/>
  <c r="F12" i="13"/>
  <c r="I12" i="13" s="1"/>
  <c r="I24" i="13" l="1"/>
  <c r="F24" i="13"/>
  <c r="F12" i="12"/>
  <c r="D11" i="10" l="1"/>
  <c r="H33" i="7"/>
  <c r="G33" i="7"/>
  <c r="E33" i="7"/>
  <c r="D33" i="7"/>
  <c r="I12" i="12" l="1"/>
  <c r="I24" i="12" s="1"/>
  <c r="H24" i="12"/>
  <c r="G24" i="12"/>
  <c r="F24" i="12"/>
  <c r="E24" i="12"/>
  <c r="D24" i="12"/>
  <c r="H34" i="6" l="1"/>
  <c r="G34" i="6"/>
  <c r="E34" i="6"/>
  <c r="D34" i="6"/>
  <c r="F19" i="6"/>
  <c r="I19" i="6" s="1"/>
  <c r="F21" i="6"/>
  <c r="I21" i="6" s="1"/>
  <c r="F17" i="6"/>
  <c r="I17" i="6" s="1"/>
  <c r="F13" i="6"/>
  <c r="I13" i="6" s="1"/>
  <c r="F31" i="6" l="1"/>
  <c r="F27" i="6"/>
  <c r="F23" i="6"/>
  <c r="F15" i="6"/>
  <c r="F11" i="6"/>
  <c r="F34" i="6" l="1"/>
  <c r="I31" i="6"/>
  <c r="I27" i="6"/>
  <c r="I23" i="6"/>
  <c r="I15" i="6"/>
  <c r="I11" i="6"/>
  <c r="I34" i="6" l="1"/>
  <c r="F13" i="10"/>
  <c r="I13" i="10" s="1"/>
  <c r="F25" i="10" l="1"/>
  <c r="I25" i="10" s="1"/>
  <c r="F40" i="5" l="1"/>
  <c r="I40" i="5" s="1"/>
  <c r="F41" i="5"/>
  <c r="I41" i="5" s="1"/>
  <c r="F42" i="5"/>
  <c r="I42" i="5" s="1"/>
  <c r="F39" i="5"/>
  <c r="I39" i="5" s="1"/>
  <c r="F30" i="5"/>
  <c r="I30" i="5" s="1"/>
  <c r="F31" i="5"/>
  <c r="I31" i="5" s="1"/>
  <c r="F32" i="5"/>
  <c r="I32" i="5" s="1"/>
  <c r="F33" i="5"/>
  <c r="I33" i="5" s="1"/>
  <c r="F34" i="5"/>
  <c r="I34" i="5" s="1"/>
  <c r="F35" i="5"/>
  <c r="I35" i="5" s="1"/>
  <c r="F36" i="5"/>
  <c r="I36" i="5" s="1"/>
  <c r="F37" i="5"/>
  <c r="I37" i="5" s="1"/>
  <c r="F29" i="5"/>
  <c r="I29" i="5" s="1"/>
  <c r="F22" i="5"/>
  <c r="I22" i="5" s="1"/>
  <c r="F23" i="5"/>
  <c r="I23" i="5" s="1"/>
  <c r="F24" i="5"/>
  <c r="I24" i="5" s="1"/>
  <c r="F25" i="5"/>
  <c r="I25" i="5" s="1"/>
  <c r="F26" i="5"/>
  <c r="I26" i="5" s="1"/>
  <c r="F27" i="5"/>
  <c r="I27" i="5" s="1"/>
  <c r="F21" i="5"/>
  <c r="I21" i="5" s="1"/>
  <c r="F13" i="5"/>
  <c r="I13" i="5" s="1"/>
  <c r="F14" i="5"/>
  <c r="I14" i="5" s="1"/>
  <c r="F15" i="5"/>
  <c r="I15" i="5" s="1"/>
  <c r="F16" i="5"/>
  <c r="I16" i="5" s="1"/>
  <c r="F17" i="5"/>
  <c r="I17" i="5" s="1"/>
  <c r="F18" i="5"/>
  <c r="I18" i="5" s="1"/>
  <c r="F19" i="5"/>
  <c r="I19" i="5" s="1"/>
  <c r="F12" i="5"/>
  <c r="I12" i="5" s="1"/>
  <c r="F22" i="10"/>
  <c r="I22" i="10" s="1"/>
  <c r="F19" i="10"/>
  <c r="I19" i="10" s="1"/>
  <c r="F16" i="10"/>
  <c r="I16" i="10" s="1"/>
  <c r="F14" i="10"/>
  <c r="I14" i="10" s="1"/>
  <c r="H11" i="10"/>
  <c r="H33" i="10" s="1"/>
  <c r="G11" i="10"/>
  <c r="G33" i="10" s="1"/>
  <c r="E11" i="10"/>
  <c r="E33" i="10" s="1"/>
  <c r="D33" i="10"/>
  <c r="F11" i="10" l="1"/>
  <c r="F33" i="10" s="1"/>
  <c r="I11" i="5"/>
  <c r="I11" i="10"/>
  <c r="I33" i="10" s="1"/>
  <c r="F11" i="7"/>
  <c r="C28" i="9"/>
  <c r="B28" i="9"/>
  <c r="C16" i="9"/>
  <c r="B16" i="9"/>
  <c r="D25" i="8"/>
  <c r="C25" i="8"/>
  <c r="E17" i="8"/>
  <c r="D15" i="8"/>
  <c r="C15" i="8"/>
  <c r="E8" i="8"/>
  <c r="C30" i="9" l="1"/>
  <c r="B30" i="9"/>
  <c r="C27" i="8"/>
  <c r="D27" i="8"/>
  <c r="E15" i="8"/>
  <c r="E25" i="8"/>
  <c r="I11" i="7"/>
  <c r="D11" i="5"/>
  <c r="F29" i="4"/>
  <c r="I29" i="4" s="1"/>
  <c r="F28" i="4"/>
  <c r="I28" i="4" s="1"/>
  <c r="F27" i="4"/>
  <c r="I27" i="4" s="1"/>
  <c r="F26" i="4"/>
  <c r="I26" i="4" s="1"/>
  <c r="F25" i="4"/>
  <c r="I25" i="4" s="1"/>
  <c r="F24" i="4"/>
  <c r="I24" i="4" s="1"/>
  <c r="F23" i="4"/>
  <c r="I23" i="4" s="1"/>
  <c r="F21" i="4"/>
  <c r="I21" i="4" s="1"/>
  <c r="F20" i="4"/>
  <c r="I20" i="4" s="1"/>
  <c r="F19" i="4"/>
  <c r="I19" i="4" s="1"/>
  <c r="F17" i="4"/>
  <c r="I17" i="4" s="1"/>
  <c r="F16" i="4"/>
  <c r="I16" i="4" s="1"/>
  <c r="F15" i="4"/>
  <c r="I15" i="4" s="1"/>
  <c r="F14" i="4"/>
  <c r="I14" i="4" s="1"/>
  <c r="F13" i="4"/>
  <c r="I13" i="4" s="1"/>
  <c r="F12" i="4"/>
  <c r="I12" i="4" s="1"/>
  <c r="F11" i="4"/>
  <c r="I11" i="4" s="1"/>
  <c r="D10" i="4"/>
  <c r="H9" i="3"/>
  <c r="G9" i="3"/>
  <c r="F32" i="3"/>
  <c r="I32" i="3" s="1"/>
  <c r="F31" i="3"/>
  <c r="I31" i="3" s="1"/>
  <c r="F30" i="3"/>
  <c r="I30" i="3" s="1"/>
  <c r="F28" i="3"/>
  <c r="I28" i="3" s="1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8" i="3"/>
  <c r="I18" i="3" s="1"/>
  <c r="F17" i="3"/>
  <c r="I17" i="3" s="1"/>
  <c r="F16" i="3"/>
  <c r="I16" i="3" s="1"/>
  <c r="F15" i="3"/>
  <c r="I15" i="3" s="1"/>
  <c r="F14" i="3"/>
  <c r="I14" i="3" s="1"/>
  <c r="F13" i="3"/>
  <c r="I13" i="3" s="1"/>
  <c r="F12" i="3"/>
  <c r="I12" i="3" s="1"/>
  <c r="F11" i="3"/>
  <c r="I11" i="3" s="1"/>
  <c r="F10" i="3"/>
  <c r="I10" i="3" s="1"/>
  <c r="E9" i="3"/>
  <c r="D9" i="3"/>
  <c r="H9" i="2"/>
  <c r="G27" i="2"/>
  <c r="G17" i="2"/>
  <c r="G9" i="2"/>
  <c r="F36" i="2"/>
  <c r="I36" i="2" s="1"/>
  <c r="F35" i="2"/>
  <c r="I35" i="2" s="1"/>
  <c r="F34" i="2"/>
  <c r="I34" i="2" s="1"/>
  <c r="F33" i="2"/>
  <c r="I33" i="2" s="1"/>
  <c r="F32" i="2"/>
  <c r="I32" i="2" s="1"/>
  <c r="F31" i="2"/>
  <c r="I31" i="2" s="1"/>
  <c r="F30" i="2"/>
  <c r="I30" i="2" s="1"/>
  <c r="F29" i="2"/>
  <c r="I29" i="2" s="1"/>
  <c r="F28" i="2"/>
  <c r="I28" i="2" s="1"/>
  <c r="F26" i="2"/>
  <c r="I26" i="2" s="1"/>
  <c r="F25" i="2"/>
  <c r="I25" i="2" s="1"/>
  <c r="F24" i="2"/>
  <c r="I24" i="2" s="1"/>
  <c r="F23" i="2"/>
  <c r="I23" i="2" s="1"/>
  <c r="F22" i="2"/>
  <c r="I22" i="2" s="1"/>
  <c r="F21" i="2"/>
  <c r="I21" i="2" s="1"/>
  <c r="F20" i="2"/>
  <c r="I20" i="2" s="1"/>
  <c r="F19" i="2"/>
  <c r="I19" i="2" s="1"/>
  <c r="F18" i="2"/>
  <c r="I18" i="2" s="1"/>
  <c r="F16" i="2"/>
  <c r="I16" i="2" s="1"/>
  <c r="F15" i="2"/>
  <c r="I15" i="2" s="1"/>
  <c r="F14" i="2"/>
  <c r="I14" i="2" s="1"/>
  <c r="F13" i="2"/>
  <c r="I13" i="2" s="1"/>
  <c r="F12" i="2"/>
  <c r="I12" i="2" s="1"/>
  <c r="F11" i="2"/>
  <c r="I11" i="2" s="1"/>
  <c r="F10" i="2"/>
  <c r="I10" i="2" s="1"/>
  <c r="E9" i="2"/>
  <c r="D9" i="2"/>
  <c r="E20" i="1"/>
  <c r="G20" i="1"/>
  <c r="H20" i="1"/>
  <c r="D20" i="1"/>
  <c r="F16" i="1"/>
  <c r="I16" i="1" s="1"/>
  <c r="F15" i="1"/>
  <c r="I15" i="1" s="1"/>
  <c r="F14" i="1"/>
  <c r="I14" i="1" s="1"/>
  <c r="F13" i="1"/>
  <c r="I13" i="1" s="1"/>
  <c r="F12" i="1"/>
  <c r="F12" i="7"/>
  <c r="F13" i="7"/>
  <c r="I13" i="7" s="1"/>
  <c r="F14" i="7"/>
  <c r="I14" i="7" s="1"/>
  <c r="F15" i="7"/>
  <c r="I15" i="7" s="1"/>
  <c r="F16" i="7"/>
  <c r="I16" i="7" s="1"/>
  <c r="F17" i="7"/>
  <c r="I17" i="7" s="1"/>
  <c r="F18" i="7"/>
  <c r="I18" i="7" s="1"/>
  <c r="F19" i="7"/>
  <c r="I19" i="7" s="1"/>
  <c r="F20" i="7"/>
  <c r="E38" i="5"/>
  <c r="F38" i="5"/>
  <c r="G38" i="5"/>
  <c r="H38" i="5"/>
  <c r="I38" i="5"/>
  <c r="D38" i="5"/>
  <c r="E28" i="5"/>
  <c r="F28" i="5"/>
  <c r="G28" i="5"/>
  <c r="H28" i="5"/>
  <c r="I28" i="5"/>
  <c r="D28" i="5"/>
  <c r="E20" i="5"/>
  <c r="F20" i="5"/>
  <c r="G20" i="5"/>
  <c r="H20" i="5"/>
  <c r="I20" i="5"/>
  <c r="D20" i="5"/>
  <c r="E11" i="5"/>
  <c r="F11" i="5"/>
  <c r="G11" i="5"/>
  <c r="H11" i="5"/>
  <c r="E22" i="4"/>
  <c r="G22" i="4"/>
  <c r="H22" i="4"/>
  <c r="D22" i="4"/>
  <c r="E18" i="4"/>
  <c r="G18" i="4"/>
  <c r="H18" i="4"/>
  <c r="D18" i="4"/>
  <c r="E10" i="4"/>
  <c r="G10" i="4"/>
  <c r="G33" i="4" s="1"/>
  <c r="H10" i="4"/>
  <c r="H33" i="4" s="1"/>
  <c r="E29" i="3"/>
  <c r="G29" i="3"/>
  <c r="H29" i="3"/>
  <c r="D29" i="3"/>
  <c r="E19" i="3"/>
  <c r="G19" i="3"/>
  <c r="H19" i="3"/>
  <c r="D19" i="3"/>
  <c r="E27" i="2"/>
  <c r="H27" i="2"/>
  <c r="D27" i="2"/>
  <c r="E17" i="2"/>
  <c r="H17" i="2"/>
  <c r="D17" i="2"/>
  <c r="I20" i="7" l="1"/>
  <c r="I33" i="7" s="1"/>
  <c r="F33" i="7"/>
  <c r="E37" i="2"/>
  <c r="F17" i="2"/>
  <c r="I17" i="2" s="1"/>
  <c r="I43" i="5"/>
  <c r="E27" i="8"/>
  <c r="F27" i="2"/>
  <c r="I27" i="2" s="1"/>
  <c r="D34" i="3"/>
  <c r="F9" i="2"/>
  <c r="I9" i="2" s="1"/>
  <c r="E33" i="4"/>
  <c r="F18" i="4"/>
  <c r="I18" i="4" s="1"/>
  <c r="G37" i="2"/>
  <c r="H34" i="3"/>
  <c r="F29" i="3"/>
  <c r="I29" i="3" s="1"/>
  <c r="H43" i="5"/>
  <c r="D43" i="5"/>
  <c r="E34" i="3"/>
  <c r="G43" i="5"/>
  <c r="F20" i="1"/>
  <c r="I12" i="1"/>
  <c r="I20" i="1" s="1"/>
  <c r="F22" i="4"/>
  <c r="I22" i="4" s="1"/>
  <c r="E43" i="5"/>
  <c r="F19" i="3"/>
  <c r="I19" i="3" s="1"/>
  <c r="D33" i="4"/>
  <c r="G34" i="3"/>
  <c r="F43" i="5"/>
  <c r="F9" i="3"/>
  <c r="F10" i="4"/>
  <c r="H37" i="2"/>
  <c r="D37" i="2"/>
  <c r="I12" i="7"/>
  <c r="D34" i="4" l="1"/>
  <c r="F37" i="2"/>
  <c r="I37" i="2"/>
  <c r="E34" i="4"/>
  <c r="G34" i="4"/>
  <c r="F33" i="4"/>
  <c r="H34" i="4"/>
  <c r="I10" i="4"/>
  <c r="I33" i="4" s="1"/>
  <c r="I9" i="3"/>
  <c r="I34" i="3" s="1"/>
  <c r="F34" i="3"/>
  <c r="I34" i="4" l="1"/>
  <c r="F34" i="4"/>
</calcChain>
</file>

<file path=xl/sharedStrings.xml><?xml version="1.0" encoding="utf-8"?>
<sst xmlns="http://schemas.openxmlformats.org/spreadsheetml/2006/main" count="358" uniqueCount="200">
  <si>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</si>
  <si>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</si>
  <si>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</si>
  <si>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</si>
  <si>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</si>
  <si>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</si>
  <si>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</si>
  <si>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</si>
  <si>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</si>
  <si>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</si>
  <si>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</si>
  <si>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</si>
  <si>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</si>
  <si>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</si>
  <si>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</si>
  <si>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</si>
  <si>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</si>
  <si>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</si>
  <si>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Clasificación por Objeto del Gasto (Capítulo y Concepto)</t>
  </si>
  <si>
    <t>Egresos</t>
  </si>
  <si>
    <t xml:space="preserve">   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</si>
  <si>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</si>
  <si>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</si>
  <si>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</si>
  <si>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</si>
  <si>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</si>
  <si>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</si>
  <si>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</si>
  <si>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</si>
  <si>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</si>
  <si>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</si>
  <si>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</si>
  <si>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</si>
  <si>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</si>
  <si>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</si>
  <si>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</si>
  <si>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</si>
  <si>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</si>
  <si>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</si>
  <si>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</si>
  <si>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</si>
  <si>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</si>
  <si>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</si>
  <si>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</si>
  <si>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</si>
  <si>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</si>
  <si>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</si>
  <si>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</si>
  <si>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Total del Gasto hoja 1 de 3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</si>
  <si>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</si>
  <si>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</si>
  <si>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</si>
  <si>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</si>
  <si>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</si>
  <si>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</si>
  <si>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</si>
  <si>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</si>
  <si>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</si>
  <si>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</si>
  <si>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</si>
  <si>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</si>
  <si>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</si>
  <si>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</si>
  <si>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</si>
  <si>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</si>
  <si>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</si>
  <si>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</si>
  <si>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</si>
  <si>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</si>
  <si>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</si>
  <si>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</si>
  <si>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</si>
  <si>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Total del Gasto hoja 2 de 3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</si>
  <si>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</si>
  <si>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</si>
  <si>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</si>
  <si>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</si>
  <si>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</si>
  <si>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</si>
  <si>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</si>
  <si>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</si>
  <si>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</si>
  <si>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</si>
  <si>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</si>
  <si>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</si>
  <si>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</si>
  <si>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</si>
  <si>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</si>
  <si>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</si>
  <si>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</si>
  <si>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</si>
  <si>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</si>
  <si>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 hoja 3 de 3</t>
  </si>
  <si>
    <t>Total del Gasto Clasificación por Objeto del Gasto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</si>
  <si>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</si>
  <si>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</si>
  <si>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</si>
  <si>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</si>
  <si>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</si>
  <si>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</si>
  <si>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</si>
  <si>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</si>
  <si>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</si>
  <si>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</si>
  <si>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</si>
  <si>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</si>
  <si>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</si>
  <si>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</si>
  <si>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</si>
  <si>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</si>
  <si>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</si>
  <si>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</si>
  <si>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</si>
  <si>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</si>
  <si>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</si>
  <si>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</si>
  <si>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</si>
  <si>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</si>
  <si>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</si>
  <si>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</si>
  <si>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</si>
  <si>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</si>
  <si>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</si>
  <si>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</si>
  <si>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</si>
  <si>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</si>
  <si>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Clasificación por Fuente de Financiamiento</t>
  </si>
  <si>
    <t>Recursos Fiscales</t>
  </si>
  <si>
    <t xml:space="preserve">Total del Gasto </t>
  </si>
  <si>
    <t>Clasificación Administrativa</t>
  </si>
  <si>
    <t>Unidad Administrativa 1</t>
  </si>
  <si>
    <t>Unidad Administrativa 2</t>
  </si>
  <si>
    <t>Unidad Administrativa 3</t>
  </si>
  <si>
    <t>Unidad Administrativa 4</t>
  </si>
  <si>
    <t>Unidad Administrativa 5</t>
  </si>
  <si>
    <t>Unidad Administrativa 6</t>
  </si>
  <si>
    <t>Unidad Administrativa 7</t>
  </si>
  <si>
    <t>Unidad Administrativa 8</t>
  </si>
  <si>
    <t>Unidad Administrativa 9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</si>
  <si>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</si>
  <si>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</si>
  <si>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</si>
  <si>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</si>
  <si>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</si>
  <si>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Créditos Bancarios</t>
  </si>
  <si>
    <t xml:space="preserve">Crédito No. </t>
  </si>
  <si>
    <t xml:space="preserve"> </t>
  </si>
  <si>
    <t>Total Créditos Bancarios</t>
  </si>
  <si>
    <t>Otros Instrumentos de Deuda</t>
  </si>
  <si>
    <t xml:space="preserve">Tipo de Instrumento </t>
  </si>
  <si>
    <t>Total Otros Instrumentos de Deuda</t>
  </si>
  <si>
    <t>TOTAL</t>
  </si>
  <si>
    <t>Intereses de la Deuda</t>
  </si>
  <si>
    <t>Total de Intereses de Créditos Bancarios</t>
  </si>
  <si>
    <t>Total de Intereses de Otros Instrumentos de Deuda</t>
  </si>
  <si>
    <t>Poder Ejecutivo</t>
  </si>
  <si>
    <t>Administración Pública Centralizada</t>
  </si>
  <si>
    <t>Administración Pública Descentralizada</t>
  </si>
  <si>
    <t>Poder Legislativo</t>
  </si>
  <si>
    <t>Poder Judicial</t>
  </si>
  <si>
    <t>Organos Autónomos</t>
  </si>
  <si>
    <t>Municipios</t>
  </si>
  <si>
    <t>Otros Recursos de Transferencias Federales Etiquetadas</t>
  </si>
  <si>
    <t>Financiamientos Internos</t>
  </si>
  <si>
    <t>Recursos Propios</t>
  </si>
  <si>
    <t>Otros recursos de Libre Disposición</t>
  </si>
  <si>
    <t>Financiamientos Externos</t>
  </si>
  <si>
    <t xml:space="preserve">Recursos Federales </t>
  </si>
  <si>
    <t xml:space="preserve">Recursos Estatales </t>
  </si>
  <si>
    <t>1. No Etiquetado</t>
  </si>
  <si>
    <t>2. Etiquetado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</si>
  <si>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</si>
  <si>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</si>
  <si>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</si>
  <si>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</si>
  <si>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</si>
  <si>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</si>
  <si>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</si>
  <si>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Clasificaciión Administrativa (Sector Paraestatal)</t>
  </si>
  <si>
    <t>(Cifras en Pesos)</t>
  </si>
  <si>
    <t>Entidades Paramunicipales (en sus diferentes clasificaciones)</t>
  </si>
  <si>
    <t>Presupuestaria  E /1</t>
  </si>
  <si>
    <t>Presupuestaria E /2</t>
  </si>
  <si>
    <t>Presupuestaria E /3</t>
  </si>
  <si>
    <t>Presupuestaria E /4</t>
  </si>
  <si>
    <t>Presupuestaria E /5</t>
  </si>
  <si>
    <t>Presupuestaria E /6</t>
  </si>
  <si>
    <t>Presupuestaria E /7</t>
  </si>
  <si>
    <t>Presupuestaria E /8</t>
  </si>
  <si>
    <t>Presupuestaria E /11</t>
  </si>
  <si>
    <t>Presupuestaria  E /10</t>
  </si>
  <si>
    <t>Presupuestaria E /9</t>
  </si>
  <si>
    <t>Cuenta Pública 2025</t>
  </si>
  <si>
    <t>Unidad Administrativa 506</t>
  </si>
  <si>
    <t>Instituto de Cultura Física y Deporte del Estado de Zacatecas</t>
  </si>
  <si>
    <t>Del 01 de Enero al 31 de Diciembre de 2025</t>
  </si>
  <si>
    <t>Del 01 de Enero al  31 de Diciembre de 2025</t>
  </si>
  <si>
    <t>Clasificación por Objeto del Gasto (Capítulo )</t>
  </si>
  <si>
    <t xml:space="preserve">  Servicios Personales</t>
  </si>
  <si>
    <t xml:space="preserve">I EAOG COG Capitulo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</si>
</sst>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0.000000000000"/>
    <numFmt numFmtId="166" formatCode="_(* #,##0_);_(* \(#,##0\);_(* &quot;-&quot;??_);_(@_)"/>
    <numFmt numFmtId="167" formatCode="#,##0;\(#,##0,###\)"/>
    <numFmt numFmtId="168" formatCode="#,##0;\(#,##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8"/>
      <name val="Gotham Book"/>
    </font>
    <font>
      <sz val="11"/>
      <color theme="1"/>
      <name val="Gotham Book"/>
    </font>
    <font>
      <sz val="11"/>
      <name val="Gotham Book"/>
    </font>
    <font>
      <b/>
      <sz val="8"/>
      <name val="Montserrat"/>
    </font>
    <font>
      <b/>
      <sz val="9"/>
      <color theme="0"/>
      <name val="Arial"/>
      <family val="2"/>
    </font>
    <font>
      <sz val="8"/>
      <name val="Montserrat"/>
    </font>
    <font>
      <b/>
      <sz val="9"/>
      <name val="Arial"/>
      <family val="2"/>
    </font>
    <font>
      <sz val="9"/>
      <name val="Arial"/>
      <family val="2"/>
    </font>
    <font>
      <b/>
      <sz val="8"/>
      <color theme="0"/>
      <name val="Montserrat"/>
    </font>
    <font>
      <sz val="8"/>
      <color theme="1"/>
      <name val="Montserrat"/>
    </font>
    <font>
      <b/>
      <sz val="8"/>
      <color theme="1"/>
      <name val="Montserrat"/>
    </font>
    <font>
      <i/>
      <sz val="8"/>
      <name val="Montserrat"/>
    </font>
    <font>
      <sz val="8"/>
      <color theme="0"/>
      <name val="Montserrat"/>
    </font>
    <font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F302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rgb="FF8F302E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8F302E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46" applyNumberFormat="0" applyFill="0" applyAlignment="0" applyProtection="0"/>
    <xf numFmtId="0" fontId="21" fillId="0" borderId="47" applyNumberFormat="0" applyFill="0" applyAlignment="0" applyProtection="0"/>
    <xf numFmtId="0" fontId="22" fillId="0" borderId="48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49" applyNumberFormat="0" applyAlignment="0" applyProtection="0"/>
    <xf numFmtId="0" fontId="27" fillId="10" borderId="50" applyNumberFormat="0" applyAlignment="0" applyProtection="0"/>
    <xf numFmtId="0" fontId="28" fillId="10" borderId="49" applyNumberFormat="0" applyAlignment="0" applyProtection="0"/>
    <xf numFmtId="0" fontId="29" fillId="0" borderId="51" applyNumberFormat="0" applyFill="0" applyAlignment="0" applyProtection="0"/>
    <xf numFmtId="0" fontId="30" fillId="11" borderId="52" applyNumberFormat="0" applyAlignment="0" applyProtection="0"/>
    <xf numFmtId="0" fontId="31" fillId="0" borderId="0" applyNumberFormat="0" applyFill="0" applyBorder="0" applyAlignment="0" applyProtection="0"/>
    <xf numFmtId="0" fontId="1" fillId="12" borderId="53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54" applyNumberFormat="0" applyFill="0" applyAlignment="0" applyProtection="0"/>
    <xf numFmtId="0" fontId="3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202">
    <xf numFmtId="0" fontId="0" fillId="0" borderId="0" xfId="0"/>
    <xf numFmtId="0" fontId="10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14" fillId="2" borderId="4" xfId="0" applyFont="1" applyFill="1" applyBorder="1" applyAlignment="1">
      <alignment horizontal="justify" vertical="center" wrapText="1"/>
    </xf>
    <xf numFmtId="0" fontId="14" fillId="2" borderId="5" xfId="0" applyFont="1" applyFill="1" applyBorder="1" applyAlignment="1">
      <alignment horizontal="justify" vertical="center" wrapText="1"/>
    </xf>
    <xf numFmtId="0" fontId="14" fillId="0" borderId="6" xfId="0" applyFont="1" applyBorder="1"/>
    <xf numFmtId="0" fontId="14" fillId="0" borderId="7" xfId="0" applyFont="1" applyBorder="1"/>
    <xf numFmtId="0" fontId="15" fillId="2" borderId="5" xfId="0" applyFont="1" applyFill="1" applyBorder="1" applyAlignment="1">
      <alignment horizontal="justify" vertical="center" wrapText="1"/>
    </xf>
    <xf numFmtId="0" fontId="15" fillId="2" borderId="8" xfId="0" applyFont="1" applyFill="1" applyBorder="1" applyAlignment="1">
      <alignment horizontal="justify" vertical="center" wrapText="1"/>
    </xf>
    <xf numFmtId="0" fontId="14" fillId="0" borderId="0" xfId="0" applyFont="1"/>
    <xf numFmtId="3" fontId="14" fillId="0" borderId="0" xfId="0" applyNumberFormat="1" applyFont="1"/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justify" vertical="center" wrapText="1"/>
    </xf>
    <xf numFmtId="3" fontId="10" fillId="2" borderId="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2" borderId="0" xfId="0" applyFont="1" applyFill="1"/>
    <xf numFmtId="0" fontId="8" fillId="2" borderId="9" xfId="0" applyFont="1" applyFill="1" applyBorder="1" applyAlignment="1">
      <alignment horizontal="justify" vertical="center" wrapText="1"/>
    </xf>
    <xf numFmtId="3" fontId="10" fillId="2" borderId="10" xfId="0" applyNumberFormat="1" applyFont="1" applyFill="1" applyBorder="1" applyAlignment="1">
      <alignment horizontal="justify" vertical="center" wrapText="1"/>
    </xf>
    <xf numFmtId="0" fontId="15" fillId="0" borderId="0" xfId="0" applyFont="1"/>
    <xf numFmtId="3" fontId="8" fillId="2" borderId="10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3" fontId="8" fillId="2" borderId="11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3" fontId="8" fillId="2" borderId="7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justify" vertical="center" wrapText="1"/>
    </xf>
    <xf numFmtId="0" fontId="8" fillId="2" borderId="13" xfId="0" applyFont="1" applyFill="1" applyBorder="1" applyAlignment="1">
      <alignment horizontal="justify" vertical="center" wrapText="1"/>
    </xf>
    <xf numFmtId="3" fontId="8" fillId="2" borderId="14" xfId="0" applyNumberFormat="1" applyFont="1" applyFill="1" applyBorder="1" applyAlignment="1">
      <alignment vertical="center" wrapText="1"/>
    </xf>
    <xf numFmtId="3" fontId="14" fillId="2" borderId="0" xfId="0" applyNumberFormat="1" applyFont="1" applyFill="1"/>
    <xf numFmtId="3" fontId="8" fillId="2" borderId="16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justify" vertical="center" wrapText="1"/>
    </xf>
    <xf numFmtId="3" fontId="10" fillId="0" borderId="0" xfId="0" applyNumberFormat="1" applyFont="1"/>
    <xf numFmtId="0" fontId="15" fillId="2" borderId="6" xfId="0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3" fontId="14" fillId="2" borderId="7" xfId="0" applyNumberFormat="1" applyFont="1" applyFill="1" applyBorder="1" applyAlignment="1">
      <alignment horizontal="right" vertical="top" wrapText="1"/>
    </xf>
    <xf numFmtId="0" fontId="15" fillId="2" borderId="12" xfId="0" applyFont="1" applyFill="1" applyBorder="1" applyAlignment="1">
      <alignment horizontal="justify" vertical="top" wrapText="1"/>
    </xf>
    <xf numFmtId="4" fontId="14" fillId="2" borderId="0" xfId="0" applyNumberFormat="1" applyFont="1" applyFill="1"/>
    <xf numFmtId="0" fontId="8" fillId="2" borderId="6" xfId="0" applyFont="1" applyFill="1" applyBorder="1" applyAlignment="1">
      <alignment horizontal="justify" vertical="top" wrapText="1"/>
    </xf>
    <xf numFmtId="3" fontId="8" fillId="2" borderId="7" xfId="0" applyNumberFormat="1" applyFont="1" applyFill="1" applyBorder="1" applyAlignment="1">
      <alignment horizontal="right" vertical="top" wrapText="1"/>
    </xf>
    <xf numFmtId="0" fontId="10" fillId="2" borderId="6" xfId="0" applyFont="1" applyFill="1" applyBorder="1" applyAlignment="1">
      <alignment horizontal="justify" vertical="top" wrapText="1"/>
    </xf>
    <xf numFmtId="3" fontId="10" fillId="2" borderId="7" xfId="0" applyNumberFormat="1" applyFont="1" applyFill="1" applyBorder="1" applyAlignment="1">
      <alignment horizontal="right" vertical="top" wrapText="1"/>
    </xf>
    <xf numFmtId="0" fontId="8" fillId="2" borderId="13" xfId="0" applyFont="1" applyFill="1" applyBorder="1" applyAlignment="1">
      <alignment horizontal="left" vertical="top" wrapText="1"/>
    </xf>
    <xf numFmtId="3" fontId="8" fillId="2" borderId="14" xfId="0" applyNumberFormat="1" applyFont="1" applyFill="1" applyBorder="1" applyAlignment="1">
      <alignment horizontal="right" vertical="top" wrapText="1"/>
    </xf>
    <xf numFmtId="0" fontId="16" fillId="2" borderId="6" xfId="0" applyFont="1" applyFill="1" applyBorder="1" applyAlignment="1">
      <alignment horizontal="left" vertical="top" wrapText="1" indent="5"/>
    </xf>
    <xf numFmtId="3" fontId="16" fillId="2" borderId="7" xfId="0" applyNumberFormat="1" applyFont="1" applyFill="1" applyBorder="1" applyAlignment="1">
      <alignment horizontal="right" vertical="top" wrapText="1"/>
    </xf>
    <xf numFmtId="0" fontId="10" fillId="2" borderId="34" xfId="0" applyFont="1" applyFill="1" applyBorder="1" applyAlignment="1">
      <alignment horizontal="justify" wrapText="1"/>
    </xf>
    <xf numFmtId="0" fontId="8" fillId="2" borderId="35" xfId="0" applyFont="1" applyFill="1" applyBorder="1" applyAlignment="1">
      <alignment horizontal="center" wrapText="1"/>
    </xf>
    <xf numFmtId="0" fontId="10" fillId="2" borderId="36" xfId="0" applyFont="1" applyFill="1" applyBorder="1" applyAlignment="1">
      <alignment horizontal="justify" wrapText="1"/>
    </xf>
    <xf numFmtId="0" fontId="10" fillId="2" borderId="37" xfId="0" applyFont="1" applyFill="1" applyBorder="1" applyAlignment="1">
      <alignment horizontal="justify" wrapText="1"/>
    </xf>
    <xf numFmtId="0" fontId="8" fillId="2" borderId="38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justify" wrapText="1"/>
    </xf>
    <xf numFmtId="0" fontId="10" fillId="2" borderId="39" xfId="0" applyFont="1" applyFill="1" applyBorder="1" applyAlignment="1">
      <alignment horizontal="right" wrapText="1"/>
    </xf>
    <xf numFmtId="3" fontId="10" fillId="2" borderId="39" xfId="0" applyNumberFormat="1" applyFont="1" applyFill="1" applyBorder="1" applyAlignment="1">
      <alignment horizontal="right" wrapText="1"/>
    </xf>
    <xf numFmtId="0" fontId="10" fillId="2" borderId="37" xfId="0" applyFont="1" applyFill="1" applyBorder="1" applyAlignment="1">
      <alignment horizontal="justify" vertical="center" wrapText="1"/>
    </xf>
    <xf numFmtId="0" fontId="10" fillId="2" borderId="38" xfId="0" applyFont="1" applyFill="1" applyBorder="1" applyAlignment="1">
      <alignment horizontal="left" vertical="center" wrapText="1"/>
    </xf>
    <xf numFmtId="3" fontId="10" fillId="2" borderId="39" xfId="0" applyNumberFormat="1" applyFont="1" applyFill="1" applyBorder="1" applyAlignment="1">
      <alignment vertical="center"/>
    </xf>
    <xf numFmtId="0" fontId="10" fillId="2" borderId="38" xfId="0" applyFont="1" applyFill="1" applyBorder="1" applyAlignment="1">
      <alignment horizontal="justify" vertical="center" wrapText="1"/>
    </xf>
    <xf numFmtId="0" fontId="10" fillId="2" borderId="38" xfId="0" applyFont="1" applyFill="1" applyBorder="1" applyAlignment="1">
      <alignment horizontal="justify" wrapText="1"/>
    </xf>
    <xf numFmtId="3" fontId="10" fillId="2" borderId="39" xfId="0" applyNumberFormat="1" applyFont="1" applyFill="1" applyBorder="1"/>
    <xf numFmtId="0" fontId="10" fillId="2" borderId="40" xfId="0" applyFont="1" applyFill="1" applyBorder="1" applyAlignment="1">
      <alignment horizontal="justify" wrapText="1"/>
    </xf>
    <xf numFmtId="0" fontId="10" fillId="2" borderId="41" xfId="0" applyFont="1" applyFill="1" applyBorder="1" applyAlignment="1">
      <alignment horizontal="justify" wrapText="1"/>
    </xf>
    <xf numFmtId="3" fontId="10" fillId="2" borderId="42" xfId="0" applyNumberFormat="1" applyFont="1" applyFill="1" applyBorder="1" applyAlignment="1">
      <alignment horizontal="justify" wrapText="1"/>
    </xf>
    <xf numFmtId="0" fontId="8" fillId="2" borderId="43" xfId="0" applyFont="1" applyFill="1" applyBorder="1" applyAlignment="1">
      <alignment horizontal="justify" vertical="top" wrapText="1"/>
    </xf>
    <xf numFmtId="0" fontId="8" fillId="2" borderId="44" xfId="0" applyFont="1" applyFill="1" applyBorder="1" applyAlignment="1">
      <alignment horizontal="justify" vertical="top" wrapText="1"/>
    </xf>
    <xf numFmtId="3" fontId="8" fillId="2" borderId="45" xfId="0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14" fillId="2" borderId="7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0" fillId="2" borderId="5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justify" vertical="top"/>
    </xf>
    <xf numFmtId="0" fontId="15" fillId="2" borderId="0" xfId="0" applyFont="1" applyFill="1" applyAlignment="1">
      <alignment vertical="top"/>
    </xf>
    <xf numFmtId="0" fontId="15" fillId="0" borderId="0" xfId="0" applyFont="1" applyAlignment="1">
      <alignment vertical="top"/>
    </xf>
    <xf numFmtId="3" fontId="10" fillId="2" borderId="7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vertical="center"/>
    </xf>
    <xf numFmtId="3" fontId="8" fillId="2" borderId="14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5" fillId="3" borderId="0" xfId="0" applyFont="1" applyFill="1"/>
    <xf numFmtId="166" fontId="8" fillId="2" borderId="7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5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4" fillId="2" borderId="19" xfId="0" applyFont="1" applyFill="1" applyBorder="1"/>
    <xf numFmtId="0" fontId="17" fillId="2" borderId="19" xfId="0" applyFont="1" applyFill="1" applyBorder="1"/>
    <xf numFmtId="0" fontId="14" fillId="2" borderId="4" xfId="0" applyFont="1" applyFill="1" applyBorder="1"/>
    <xf numFmtId="0" fontId="17" fillId="2" borderId="4" xfId="0" applyFont="1" applyFill="1" applyBorder="1"/>
    <xf numFmtId="165" fontId="14" fillId="0" borderId="0" xfId="0" applyNumberFormat="1" applyFont="1"/>
    <xf numFmtId="0" fontId="13" fillId="4" borderId="15" xfId="0" applyFont="1" applyFill="1" applyBorder="1" applyAlignment="1">
      <alignment horizontal="center"/>
    </xf>
    <xf numFmtId="0" fontId="10" fillId="2" borderId="7" xfId="0" applyFont="1" applyFill="1" applyBorder="1"/>
    <xf numFmtId="3" fontId="10" fillId="2" borderId="7" xfId="0" applyNumberFormat="1" applyFont="1" applyFill="1" applyBorder="1"/>
    <xf numFmtId="0" fontId="8" fillId="2" borderId="7" xfId="0" applyFont="1" applyFill="1" applyBorder="1" applyAlignment="1">
      <alignment horizontal="center"/>
    </xf>
    <xf numFmtId="3" fontId="8" fillId="2" borderId="7" xfId="0" applyNumberFormat="1" applyFont="1" applyFill="1" applyBorder="1"/>
    <xf numFmtId="0" fontId="10" fillId="2" borderId="10" xfId="0" applyFont="1" applyFill="1" applyBorder="1"/>
    <xf numFmtId="0" fontId="8" fillId="2" borderId="10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9" fillId="4" borderId="15" xfId="3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3" fontId="12" fillId="2" borderId="17" xfId="0" applyNumberFormat="1" applyFont="1" applyFill="1" applyBorder="1" applyAlignment="1">
      <alignment vertical="center"/>
    </xf>
    <xf numFmtId="3" fontId="12" fillId="2" borderId="19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12" fillId="2" borderId="5" xfId="0" applyNumberFormat="1" applyFont="1" applyFill="1" applyBorder="1" applyAlignment="1">
      <alignment horizontal="right" vertical="center"/>
    </xf>
    <xf numFmtId="3" fontId="12" fillId="2" borderId="7" xfId="0" applyNumberFormat="1" applyFont="1" applyFill="1" applyBorder="1" applyAlignment="1">
      <alignment horizontal="right" vertical="center"/>
    </xf>
    <xf numFmtId="3" fontId="11" fillId="2" borderId="8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8" fillId="2" borderId="0" xfId="0" applyFont="1" applyFill="1" applyAlignment="1">
      <alignment horizontal="right"/>
    </xf>
    <xf numFmtId="167" fontId="10" fillId="2" borderId="7" xfId="0" applyNumberFormat="1" applyFont="1" applyFill="1" applyBorder="1" applyAlignment="1">
      <alignment horizontal="right" vertical="center" wrapText="1"/>
    </xf>
    <xf numFmtId="167" fontId="8" fillId="2" borderId="11" xfId="0" applyNumberFormat="1" applyFont="1" applyFill="1" applyBorder="1" applyAlignment="1">
      <alignment horizontal="right" vertical="center" wrapText="1"/>
    </xf>
    <xf numFmtId="167" fontId="8" fillId="2" borderId="7" xfId="0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167" fontId="10" fillId="2" borderId="7" xfId="0" applyNumberFormat="1" applyFont="1" applyFill="1" applyBorder="1" applyAlignment="1">
      <alignment horizontal="right" vertical="top" wrapText="1"/>
    </xf>
    <xf numFmtId="167" fontId="8" fillId="2" borderId="14" xfId="0" applyNumberFormat="1" applyFont="1" applyFill="1" applyBorder="1" applyAlignment="1">
      <alignment horizontal="right" vertical="top" wrapText="1"/>
    </xf>
    <xf numFmtId="167" fontId="8" fillId="2" borderId="7" xfId="0" applyNumberFormat="1" applyFont="1" applyFill="1" applyBorder="1" applyAlignment="1">
      <alignment horizontal="right" vertical="top" wrapText="1"/>
    </xf>
    <xf numFmtId="167" fontId="16" fillId="2" borderId="7" xfId="0" applyNumberFormat="1" applyFont="1" applyFill="1" applyBorder="1" applyAlignment="1">
      <alignment horizontal="right" vertical="top" wrapText="1"/>
    </xf>
    <xf numFmtId="167" fontId="8" fillId="2" borderId="45" xfId="0" applyNumberFormat="1" applyFont="1" applyFill="1" applyBorder="1" applyAlignment="1">
      <alignment horizontal="right" vertical="center" wrapText="1"/>
    </xf>
    <xf numFmtId="167" fontId="10" fillId="2" borderId="39" xfId="0" applyNumberFormat="1" applyFont="1" applyFill="1" applyBorder="1" applyAlignment="1">
      <alignment vertical="center"/>
    </xf>
    <xf numFmtId="167" fontId="8" fillId="2" borderId="10" xfId="0" applyNumberFormat="1" applyFont="1" applyFill="1" applyBorder="1" applyAlignment="1">
      <alignment horizontal="right" vertical="center" wrapText="1"/>
    </xf>
    <xf numFmtId="168" fontId="8" fillId="2" borderId="14" xfId="0" applyNumberFormat="1" applyFont="1" applyFill="1" applyBorder="1" applyAlignment="1">
      <alignment vertical="center" wrapText="1"/>
    </xf>
    <xf numFmtId="168" fontId="8" fillId="2" borderId="7" xfId="0" applyNumberFormat="1" applyFont="1" applyFill="1" applyBorder="1" applyAlignment="1">
      <alignment horizontal="right" vertical="center" wrapText="1"/>
    </xf>
    <xf numFmtId="168" fontId="8" fillId="2" borderId="14" xfId="0" applyNumberFormat="1" applyFont="1" applyFill="1" applyBorder="1" applyAlignment="1">
      <alignment horizontal="right" vertical="center"/>
    </xf>
    <xf numFmtId="168" fontId="10" fillId="2" borderId="7" xfId="0" applyNumberFormat="1" applyFont="1" applyFill="1" applyBorder="1" applyAlignment="1">
      <alignment horizontal="right" vertical="center" wrapText="1"/>
    </xf>
    <xf numFmtId="168" fontId="8" fillId="2" borderId="11" xfId="0" applyNumberFormat="1" applyFont="1" applyFill="1" applyBorder="1" applyAlignment="1">
      <alignment horizontal="right" vertical="center" wrapText="1"/>
    </xf>
    <xf numFmtId="168" fontId="10" fillId="2" borderId="7" xfId="0" applyNumberFormat="1" applyFont="1" applyFill="1" applyBorder="1" applyAlignment="1">
      <alignment horizontal="right" vertical="center"/>
    </xf>
    <xf numFmtId="0" fontId="10" fillId="2" borderId="0" xfId="0" applyFont="1" applyFill="1"/>
    <xf numFmtId="166" fontId="10" fillId="2" borderId="7" xfId="0" applyNumberFormat="1" applyFont="1" applyFill="1" applyBorder="1" applyAlignment="1">
      <alignment horizontal="right" vertical="center" wrapText="1"/>
    </xf>
    <xf numFmtId="168" fontId="8" fillId="2" borderId="10" xfId="0" applyNumberFormat="1" applyFont="1" applyFill="1" applyBorder="1" applyAlignment="1">
      <alignment horizontal="right" vertical="center" wrapText="1"/>
    </xf>
    <xf numFmtId="4" fontId="14" fillId="0" borderId="0" xfId="0" applyNumberFormat="1" applyFont="1"/>
    <xf numFmtId="0" fontId="8" fillId="2" borderId="0" xfId="0" applyFont="1" applyFill="1" applyAlignment="1">
      <alignment horizontal="center"/>
    </xf>
    <xf numFmtId="0" fontId="13" fillId="4" borderId="2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4" borderId="28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9" fillId="4" borderId="15" xfId="3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</cellXfs>
  <cellStyles count="47">
    <cellStyle name="=C:\WINNT\SYSTEM32\COMMAND.COM" xfId="1"/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yperlink" xfId="46"/>
    <cellStyle name="Incorrecto" xfId="11" builtinId="27" customBuiltin="1"/>
    <cellStyle name="Millares 2" xfId="2"/>
    <cellStyle name="Neutral" xfId="12" builtinId="28" customBuiltin="1"/>
    <cellStyle name="Normal" xfId="0" builtinId="0"/>
    <cellStyle name="Normal 2" xfId="3"/>
    <cellStyle name="Normal 9" xfId="4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colors>
    <mruColors>
      <color rgb="FF8F302E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424815</xdr:colOff>
      <xdr:row>0</xdr:row>
      <xdr:rowOff>163830</xdr:rowOff>
    </xdr:from>
    <xdr:to>
      <xdr:col>2</xdr:col>
      <xdr:colOff>1201420</xdr:colOff>
      <xdr:row>5</xdr:row>
      <xdr:rowOff>29780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99125359-2618-414B-8CC9-03A0CB156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465" y="163830"/>
          <a:ext cx="776605" cy="69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241300</xdr:colOff>
      <xdr:row>0</xdr:row>
      <xdr:rowOff>209550</xdr:rowOff>
    </xdr:from>
    <xdr:to>
      <xdr:col>8</xdr:col>
      <xdr:colOff>3175</xdr:colOff>
      <xdr:row>5</xdr:row>
      <xdr:rowOff>66674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626350" y="20955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175260</xdr:rowOff>
    </xdr:from>
    <xdr:to>
      <xdr:col>0</xdr:col>
      <xdr:colOff>1564306</xdr:colOff>
      <xdr:row>4</xdr:row>
      <xdr:rowOff>137160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3577FD14-4719-4756-96E6-A6C234766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75260"/>
          <a:ext cx="85945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1684735</xdr:colOff>
      <xdr:row>0</xdr:row>
      <xdr:rowOff>184547</xdr:rowOff>
    </xdr:from>
    <xdr:to>
      <xdr:col>4</xdr:col>
      <xdr:colOff>608410</xdr:colOff>
      <xdr:row>4</xdr:row>
      <xdr:rowOff>21827</xdr:rowOff>
    </xdr:to>
    <xdr:pic>
      <xdr:nvPicPr>
        <xdr:cNvPr id="4" name="Imagen 3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6893719" y="184547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  <xdr:oneCellAnchor>
    <xdr:from>
      <xdr:col>0</xdr:col>
      <xdr:colOff>1607491</xdr:colOff>
      <xdr:row>11</xdr:row>
      <xdr:rowOff>51000</xdr:rowOff>
    </xdr:from>
    <xdr:ext cx="5417060" cy="1219436"/>
    <xdr:sp macro="" textlink="">
      <xdr:nvSpPr>
        <xdr:cNvPr id="2" name="Rectángulo 1"/>
        <xdr:cNvSpPr/>
      </xdr:nvSpPr>
      <xdr:spPr>
        <a:xfrm>
          <a:off x="1607491" y="2977773"/>
          <a:ext cx="5417060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7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" NO</a:t>
          </a:r>
          <a:r>
            <a:rPr lang="es-ES" sz="7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 "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660797</xdr:colOff>
      <xdr:row>0</xdr:row>
      <xdr:rowOff>184547</xdr:rowOff>
    </xdr:from>
    <xdr:to>
      <xdr:col>0</xdr:col>
      <xdr:colOff>1478266</xdr:colOff>
      <xdr:row>4</xdr:row>
      <xdr:rowOff>60231</xdr:rowOff>
    </xdr:to>
    <xdr:pic>
      <xdr:nvPicPr>
        <xdr:cNvPr id="4" name="Imagen 3" descr="brand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797" y="184547"/>
          <a:ext cx="817469" cy="709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660797</xdr:colOff>
      <xdr:row>0</xdr:row>
      <xdr:rowOff>172640</xdr:rowOff>
    </xdr:from>
    <xdr:to>
      <xdr:col>2</xdr:col>
      <xdr:colOff>1298972</xdr:colOff>
      <xdr:row>4</xdr:row>
      <xdr:rowOff>21826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090172" y="17264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  <xdr:oneCellAnchor>
    <xdr:from>
      <xdr:col>0</xdr:col>
      <xdr:colOff>1613297</xdr:colOff>
      <xdr:row>12</xdr:row>
      <xdr:rowOff>232172</xdr:rowOff>
    </xdr:from>
    <xdr:ext cx="5417060" cy="1219436"/>
    <xdr:sp macro="" textlink="">
      <xdr:nvSpPr>
        <xdr:cNvPr id="6" name="Rectángulo 5"/>
        <xdr:cNvSpPr/>
      </xdr:nvSpPr>
      <xdr:spPr>
        <a:xfrm>
          <a:off x="1613297" y="3053953"/>
          <a:ext cx="5417060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7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" NO</a:t>
          </a:r>
          <a:r>
            <a:rPr lang="es-ES" sz="7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 "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162983</xdr:rowOff>
    </xdr:from>
    <xdr:to>
      <xdr:col>2</xdr:col>
      <xdr:colOff>608542</xdr:colOff>
      <xdr:row>4</xdr:row>
      <xdr:rowOff>139700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57F68AB8-DDBD-463F-BD40-312EAC5BD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383" y="162983"/>
          <a:ext cx="987426" cy="900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0</xdr:row>
      <xdr:rowOff>215900</xdr:rowOff>
    </xdr:from>
    <xdr:to>
      <xdr:col>7</xdr:col>
      <xdr:colOff>790575</xdr:colOff>
      <xdr:row>3</xdr:row>
      <xdr:rowOff>212724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8172450" y="21590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568881</xdr:colOff>
      <xdr:row>0</xdr:row>
      <xdr:rowOff>146923</xdr:rowOff>
    </xdr:from>
    <xdr:to>
      <xdr:col>2</xdr:col>
      <xdr:colOff>1367076</xdr:colOff>
      <xdr:row>5</xdr:row>
      <xdr:rowOff>11439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21974407-DB8D-44D5-B704-47C6D6A6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8" y="146923"/>
          <a:ext cx="798195" cy="6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154781</xdr:colOff>
      <xdr:row>0</xdr:row>
      <xdr:rowOff>184547</xdr:rowOff>
    </xdr:from>
    <xdr:to>
      <xdr:col>7</xdr:col>
      <xdr:colOff>792956</xdr:colOff>
      <xdr:row>5</xdr:row>
      <xdr:rowOff>39687</xdr:rowOff>
    </xdr:to>
    <xdr:pic>
      <xdr:nvPicPr>
        <xdr:cNvPr id="4" name="Imagen 3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536656" y="184547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469446</xdr:colOff>
      <xdr:row>0</xdr:row>
      <xdr:rowOff>114301</xdr:rowOff>
    </xdr:from>
    <xdr:to>
      <xdr:col>2</xdr:col>
      <xdr:colOff>1361530</xdr:colOff>
      <xdr:row>5</xdr:row>
      <xdr:rowOff>68999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7B113720-5B40-4F36-82E7-3ACB7AE5E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39" y="114301"/>
          <a:ext cx="892084" cy="764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149679</xdr:colOff>
      <xdr:row>0</xdr:row>
      <xdr:rowOff>190500</xdr:rowOff>
    </xdr:from>
    <xdr:to>
      <xdr:col>7</xdr:col>
      <xdr:colOff>787854</xdr:colOff>
      <xdr:row>5</xdr:row>
      <xdr:rowOff>63499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497536" y="19050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633176</xdr:colOff>
      <xdr:row>1</xdr:row>
      <xdr:rowOff>57151</xdr:rowOff>
    </xdr:from>
    <xdr:to>
      <xdr:col>2</xdr:col>
      <xdr:colOff>1282780</xdr:colOff>
      <xdr:row>5</xdr:row>
      <xdr:rowOff>53340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2567CC3A-44A6-4C33-8C11-C858CA633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85" y="200026"/>
          <a:ext cx="649604" cy="567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244079</xdr:colOff>
      <xdr:row>1</xdr:row>
      <xdr:rowOff>23812</xdr:rowOff>
    </xdr:from>
    <xdr:to>
      <xdr:col>8</xdr:col>
      <xdr:colOff>7144</xdr:colOff>
      <xdr:row>5</xdr:row>
      <xdr:rowOff>134936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108032" y="166687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247651</xdr:colOff>
      <xdr:row>0</xdr:row>
      <xdr:rowOff>123825</xdr:rowOff>
    </xdr:from>
    <xdr:to>
      <xdr:col>2</xdr:col>
      <xdr:colOff>925481</xdr:colOff>
      <xdr:row>3</xdr:row>
      <xdr:rowOff>180975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123825"/>
          <a:ext cx="67783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266700</xdr:colOff>
      <xdr:row>1</xdr:row>
      <xdr:rowOff>9525</xdr:rowOff>
    </xdr:from>
    <xdr:to>
      <xdr:col>8</xdr:col>
      <xdr:colOff>180975</xdr:colOff>
      <xdr:row>4</xdr:row>
      <xdr:rowOff>104775</xdr:rowOff>
    </xdr:to>
    <xdr:pic>
      <xdr:nvPicPr>
        <xdr:cNvPr id="5" name="Imagen 3" descr="C:\Users\USUARIO\Downloads\logo incu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4" r="18690" b="15266"/>
        <a:stretch>
          <a:fillRect/>
        </a:stretch>
      </xdr:blipFill>
      <xdr:spPr bwMode="auto">
        <a:xfrm>
          <a:off x="7534275" y="152400"/>
          <a:ext cx="7905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384175</xdr:colOff>
      <xdr:row>0</xdr:row>
      <xdr:rowOff>127000</xdr:rowOff>
    </xdr:from>
    <xdr:to>
      <xdr:col>2</xdr:col>
      <xdr:colOff>1137420</xdr:colOff>
      <xdr:row>5</xdr:row>
      <xdr:rowOff>39370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D7E093DB-BE64-4802-8B16-40F0008C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5" y="127000"/>
          <a:ext cx="753245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50800</xdr:colOff>
      <xdr:row>0</xdr:row>
      <xdr:rowOff>120650</xdr:rowOff>
    </xdr:from>
    <xdr:to>
      <xdr:col>7</xdr:col>
      <xdr:colOff>688975</xdr:colOff>
      <xdr:row>5</xdr:row>
      <xdr:rowOff>73024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747000" y="12065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142875</xdr:rowOff>
    </xdr:from>
    <xdr:to>
      <xdr:col>2</xdr:col>
      <xdr:colOff>876300</xdr:colOff>
      <xdr:row>5</xdr:row>
      <xdr:rowOff>0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85E8E5ED-BA92-4876-8300-5A146ABF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" y="142875"/>
          <a:ext cx="89344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12700</xdr:colOff>
      <xdr:row>1</xdr:row>
      <xdr:rowOff>88900</xdr:rowOff>
    </xdr:from>
    <xdr:to>
      <xdr:col>7</xdr:col>
      <xdr:colOff>650875</xdr:colOff>
      <xdr:row>4</xdr:row>
      <xdr:rowOff>85724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7708900" y="31750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351367</xdr:colOff>
      <xdr:row>0</xdr:row>
      <xdr:rowOff>148166</xdr:rowOff>
    </xdr:from>
    <xdr:to>
      <xdr:col>2</xdr:col>
      <xdr:colOff>1270001</xdr:colOff>
      <xdr:row>4</xdr:row>
      <xdr:rowOff>140758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AF738EE5-0965-494B-AD1C-3DD2DEFC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7" y="148166"/>
          <a:ext cx="918634" cy="906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82550</xdr:colOff>
      <xdr:row>1</xdr:row>
      <xdr:rowOff>120650</xdr:rowOff>
    </xdr:from>
    <xdr:to>
      <xdr:col>7</xdr:col>
      <xdr:colOff>720725</xdr:colOff>
      <xdr:row>4</xdr:row>
      <xdr:rowOff>117474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8007350" y="34925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497417</xdr:colOff>
      <xdr:row>0</xdr:row>
      <xdr:rowOff>149679</xdr:rowOff>
    </xdr:from>
    <xdr:to>
      <xdr:col>2</xdr:col>
      <xdr:colOff>1320044</xdr:colOff>
      <xdr:row>5</xdr:row>
      <xdr:rowOff>30145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5E91F5CB-4568-4A87-A3EC-5E6CC35CD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631" y="149679"/>
          <a:ext cx="822627" cy="730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272143</xdr:colOff>
      <xdr:row>0</xdr:row>
      <xdr:rowOff>176893</xdr:rowOff>
    </xdr:from>
    <xdr:to>
      <xdr:col>8</xdr:col>
      <xdr:colOff>59872</xdr:colOff>
      <xdr:row>5</xdr:row>
      <xdr:rowOff>9071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8293554" y="176893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6"/>
  <sheetViews>
    <sheetView view="pageBreakPreview" topLeftCell="D28" zoomScale="150" zoomScaleSheetLayoutView="150" workbookViewId="0">
      <selection activeCell="H21" sqref="H21"/>
    </sheetView>
  </sheetViews>
  <sheetFormatPr baseColWidth="10" defaultColWidth="11.42578125" defaultRowHeight="11.25"/>
  <cols>
    <col min="1" max="1" width="2.28515625" style="13" customWidth="1"/>
    <col min="2" max="2" width="3.28515625" style="11" customWidth="1"/>
    <col min="3" max="3" width="52.5703125" style="11" customWidth="1"/>
    <col min="4" max="9" width="13.140625" style="11" customWidth="1"/>
    <col min="10" max="10" width="2.7109375" style="13" customWidth="1"/>
    <col min="11" max="16384" width="11.42578125" style="11"/>
  </cols>
  <sheetData>
    <row r="1" spans="2:9" ht="18.75" customHeight="1">
      <c r="B1" s="155" t="s">
        <v>192</v>
      </c>
      <c r="C1" s="155"/>
      <c r="D1" s="155"/>
      <c r="E1" s="155"/>
      <c r="F1" s="155"/>
      <c r="G1" s="155"/>
      <c r="H1" s="155"/>
      <c r="I1" s="155"/>
    </row>
    <row r="2" spans="2:9">
      <c r="B2" s="160" t="s">
        <v>194</v>
      </c>
      <c r="C2" s="160"/>
      <c r="D2" s="160"/>
      <c r="E2" s="160"/>
      <c r="F2" s="160"/>
      <c r="G2" s="160"/>
      <c r="H2" s="160"/>
      <c r="I2" s="160"/>
    </row>
    <row r="3" spans="2:9">
      <c r="B3" s="160" t="s">
        <v>0</v>
      </c>
      <c r="C3" s="160"/>
      <c r="D3" s="160"/>
      <c r="E3" s="160"/>
      <c r="F3" s="160"/>
      <c r="G3" s="160"/>
      <c r="H3" s="160"/>
      <c r="I3" s="160"/>
    </row>
    <row r="4" spans="2:9">
      <c r="B4" s="160" t="s">
        <v>129</v>
      </c>
      <c r="C4" s="160"/>
      <c r="D4" s="160"/>
      <c r="E4" s="160"/>
      <c r="F4" s="160"/>
      <c r="G4" s="160"/>
      <c r="H4" s="160"/>
      <c r="I4" s="160"/>
    </row>
    <row r="5" spans="2:9">
      <c r="B5" s="160" t="s">
        <v>195</v>
      </c>
      <c r="C5" s="160"/>
      <c r="D5" s="160"/>
      <c r="E5" s="160"/>
      <c r="F5" s="160"/>
      <c r="G5" s="160"/>
      <c r="H5" s="160"/>
      <c r="I5" s="160"/>
    </row>
    <row r="6" spans="2:9">
      <c r="B6" s="155" t="s">
        <v>179</v>
      </c>
      <c r="C6" s="155"/>
      <c r="D6" s="155"/>
      <c r="E6" s="155"/>
      <c r="F6" s="155"/>
      <c r="G6" s="155"/>
      <c r="H6" s="155"/>
      <c r="I6" s="155"/>
    </row>
    <row r="7" spans="2:9">
      <c r="B7" s="156" t="s">
        <v>2</v>
      </c>
      <c r="C7" s="156"/>
      <c r="D7" s="158" t="s">
        <v>19</v>
      </c>
      <c r="E7" s="158"/>
      <c r="F7" s="158"/>
      <c r="G7" s="158"/>
      <c r="H7" s="158"/>
      <c r="I7" s="158" t="s">
        <v>4</v>
      </c>
    </row>
    <row r="8" spans="2:9" ht="22.5">
      <c r="B8" s="157"/>
      <c r="C8" s="157"/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159"/>
    </row>
    <row r="9" spans="2:9">
      <c r="B9" s="6"/>
      <c r="C9" s="36"/>
      <c r="D9" s="37"/>
      <c r="E9" s="37"/>
      <c r="F9" s="37"/>
      <c r="G9" s="37"/>
      <c r="H9" s="37"/>
      <c r="I9" s="37"/>
    </row>
    <row r="10" spans="2:9">
      <c r="B10" s="38"/>
      <c r="C10" s="39"/>
      <c r="D10" s="40"/>
      <c r="E10" s="40"/>
      <c r="F10" s="40"/>
      <c r="G10" s="40"/>
      <c r="H10" s="40"/>
      <c r="I10" s="40"/>
    </row>
    <row r="11" spans="2:9">
      <c r="B11" s="38"/>
      <c r="C11" s="45" t="s">
        <v>130</v>
      </c>
      <c r="D11" s="46">
        <v>0</v>
      </c>
      <c r="E11" s="46">
        <v>0</v>
      </c>
      <c r="F11" s="46">
        <f>D11+E11</f>
        <v>0</v>
      </c>
      <c r="G11" s="46">
        <v>0</v>
      </c>
      <c r="H11" s="46">
        <v>0</v>
      </c>
      <c r="I11" s="46">
        <f>F11-G11</f>
        <v>0</v>
      </c>
    </row>
    <row r="12" spans="2:9">
      <c r="B12" s="38"/>
      <c r="C12" s="45" t="s">
        <v>131</v>
      </c>
      <c r="D12" s="46">
        <v>0</v>
      </c>
      <c r="E12" s="46">
        <v>0</v>
      </c>
      <c r="F12" s="46">
        <f t="shared" ref="F12:F20" si="0">D12+E12</f>
        <v>0</v>
      </c>
      <c r="G12" s="46">
        <v>0</v>
      </c>
      <c r="H12" s="46">
        <v>0</v>
      </c>
      <c r="I12" s="46">
        <f t="shared" ref="I12:I20" si="1">F12-G12</f>
        <v>0</v>
      </c>
    </row>
    <row r="13" spans="2:9">
      <c r="B13" s="38"/>
      <c r="C13" s="45" t="s">
        <v>132</v>
      </c>
      <c r="D13" s="46">
        <v>0</v>
      </c>
      <c r="E13" s="46">
        <v>0</v>
      </c>
      <c r="F13" s="46">
        <f t="shared" si="0"/>
        <v>0</v>
      </c>
      <c r="G13" s="46">
        <v>0</v>
      </c>
      <c r="H13" s="46">
        <v>0</v>
      </c>
      <c r="I13" s="46">
        <f t="shared" si="1"/>
        <v>0</v>
      </c>
    </row>
    <row r="14" spans="2:9">
      <c r="B14" s="38"/>
      <c r="C14" s="45" t="s">
        <v>133</v>
      </c>
      <c r="D14" s="46">
        <v>0</v>
      </c>
      <c r="E14" s="46">
        <v>0</v>
      </c>
      <c r="F14" s="46">
        <f t="shared" si="0"/>
        <v>0</v>
      </c>
      <c r="G14" s="46">
        <v>0</v>
      </c>
      <c r="H14" s="46">
        <v>0</v>
      </c>
      <c r="I14" s="46">
        <f t="shared" si="1"/>
        <v>0</v>
      </c>
    </row>
    <row r="15" spans="2:9">
      <c r="B15" s="38"/>
      <c r="C15" s="45" t="s">
        <v>134</v>
      </c>
      <c r="D15" s="46">
        <v>0</v>
      </c>
      <c r="E15" s="46">
        <v>0</v>
      </c>
      <c r="F15" s="46">
        <f t="shared" si="0"/>
        <v>0</v>
      </c>
      <c r="G15" s="46">
        <v>0</v>
      </c>
      <c r="H15" s="46">
        <v>0</v>
      </c>
      <c r="I15" s="46">
        <f t="shared" si="1"/>
        <v>0</v>
      </c>
    </row>
    <row r="16" spans="2:9">
      <c r="B16" s="38"/>
      <c r="C16" s="45" t="s">
        <v>135</v>
      </c>
      <c r="D16" s="46">
        <v>0</v>
      </c>
      <c r="E16" s="46">
        <v>0</v>
      </c>
      <c r="F16" s="46">
        <f t="shared" si="0"/>
        <v>0</v>
      </c>
      <c r="G16" s="46">
        <v>0</v>
      </c>
      <c r="H16" s="46">
        <v>0</v>
      </c>
      <c r="I16" s="46">
        <f t="shared" si="1"/>
        <v>0</v>
      </c>
    </row>
    <row r="17" spans="1:10">
      <c r="B17" s="38"/>
      <c r="C17" s="45" t="s">
        <v>136</v>
      </c>
      <c r="D17" s="46">
        <v>0</v>
      </c>
      <c r="E17" s="46">
        <v>0</v>
      </c>
      <c r="F17" s="46">
        <f t="shared" si="0"/>
        <v>0</v>
      </c>
      <c r="G17" s="46">
        <v>0</v>
      </c>
      <c r="H17" s="46">
        <v>0</v>
      </c>
      <c r="I17" s="46">
        <f t="shared" si="1"/>
        <v>0</v>
      </c>
    </row>
    <row r="18" spans="1:10">
      <c r="B18" s="38"/>
      <c r="C18" s="45" t="s">
        <v>137</v>
      </c>
      <c r="D18" s="46">
        <v>0</v>
      </c>
      <c r="E18" s="46">
        <v>0</v>
      </c>
      <c r="F18" s="46">
        <f t="shared" si="0"/>
        <v>0</v>
      </c>
      <c r="G18" s="46">
        <v>0</v>
      </c>
      <c r="H18" s="46">
        <v>0</v>
      </c>
      <c r="I18" s="46">
        <f t="shared" si="1"/>
        <v>0</v>
      </c>
    </row>
    <row r="19" spans="1:10">
      <c r="B19" s="38"/>
      <c r="C19" s="45" t="s">
        <v>138</v>
      </c>
      <c r="D19" s="46">
        <v>0</v>
      </c>
      <c r="E19" s="46">
        <v>0</v>
      </c>
      <c r="F19" s="46">
        <f t="shared" si="0"/>
        <v>0</v>
      </c>
      <c r="G19" s="46">
        <v>0</v>
      </c>
      <c r="H19" s="46">
        <v>0</v>
      </c>
      <c r="I19" s="46">
        <f t="shared" si="1"/>
        <v>0</v>
      </c>
    </row>
    <row r="20" spans="1:10">
      <c r="B20" s="38"/>
      <c r="C20" s="45" t="s">
        <v>193</v>
      </c>
      <c r="D20" s="46">
        <v>174329748.62</v>
      </c>
      <c r="E20" s="138">
        <v>-2987458.77</v>
      </c>
      <c r="F20" s="46">
        <f t="shared" si="0"/>
        <v>171342289.84999999</v>
      </c>
      <c r="G20" s="46">
        <v>171342289.84999999</v>
      </c>
      <c r="H20" s="46">
        <v>164840008.05000001</v>
      </c>
      <c r="I20" s="46">
        <f t="shared" si="1"/>
        <v>0</v>
      </c>
    </row>
    <row r="21" spans="1:10">
      <c r="B21" s="38"/>
      <c r="C21" s="43"/>
      <c r="D21" s="46"/>
      <c r="E21" s="46"/>
      <c r="F21" s="46"/>
      <c r="G21" s="46"/>
      <c r="H21" s="46"/>
      <c r="I21" s="46"/>
    </row>
    <row r="22" spans="1:10">
      <c r="B22" s="38"/>
      <c r="C22" s="43"/>
      <c r="D22" s="44"/>
      <c r="E22" s="44"/>
      <c r="F22" s="44"/>
      <c r="G22" s="44"/>
      <c r="H22" s="44"/>
      <c r="I22" s="44"/>
    </row>
    <row r="23" spans="1:10">
      <c r="B23" s="38"/>
      <c r="C23" s="43"/>
      <c r="D23" s="44"/>
      <c r="E23" s="44"/>
      <c r="F23" s="44"/>
      <c r="G23" s="44"/>
      <c r="H23" s="44"/>
      <c r="I23" s="44"/>
    </row>
    <row r="24" spans="1:10">
      <c r="B24" s="38"/>
      <c r="C24" s="43"/>
      <c r="D24" s="44"/>
      <c r="E24" s="44"/>
      <c r="F24" s="44"/>
      <c r="G24" s="44"/>
      <c r="H24" s="44"/>
      <c r="I24" s="44"/>
    </row>
    <row r="25" spans="1:10">
      <c r="B25" s="38"/>
      <c r="C25" s="43"/>
      <c r="D25" s="44"/>
      <c r="E25" s="44"/>
      <c r="F25" s="44"/>
      <c r="G25" s="44"/>
      <c r="H25" s="44"/>
      <c r="I25" s="44"/>
    </row>
    <row r="26" spans="1:10">
      <c r="B26" s="38"/>
      <c r="C26" s="45"/>
      <c r="D26" s="46"/>
      <c r="E26" s="46"/>
      <c r="F26" s="46"/>
      <c r="G26" s="46"/>
      <c r="H26" s="46"/>
      <c r="I26" s="46"/>
    </row>
    <row r="27" spans="1:10">
      <c r="B27" s="38"/>
      <c r="C27" s="45"/>
      <c r="D27" s="46"/>
      <c r="E27" s="46"/>
      <c r="F27" s="46"/>
      <c r="G27" s="46"/>
      <c r="H27" s="46"/>
      <c r="I27" s="46"/>
    </row>
    <row r="28" spans="1:10">
      <c r="B28" s="38"/>
      <c r="C28" s="45"/>
      <c r="D28" s="46"/>
      <c r="E28" s="46"/>
      <c r="F28" s="46"/>
      <c r="G28" s="46"/>
      <c r="H28" s="46"/>
      <c r="I28" s="46"/>
    </row>
    <row r="29" spans="1:10">
      <c r="B29" s="38"/>
      <c r="C29" s="45"/>
      <c r="D29" s="46"/>
      <c r="E29" s="46"/>
      <c r="F29" s="46"/>
      <c r="G29" s="46"/>
      <c r="H29" s="46"/>
      <c r="I29" s="46"/>
    </row>
    <row r="30" spans="1:10">
      <c r="B30" s="38"/>
      <c r="C30" s="45"/>
      <c r="D30" s="46"/>
      <c r="E30" s="46"/>
      <c r="F30" s="46"/>
      <c r="G30" s="46"/>
      <c r="H30" s="46"/>
      <c r="I30" s="46"/>
    </row>
    <row r="31" spans="1:10">
      <c r="B31" s="38"/>
      <c r="C31" s="45"/>
      <c r="D31" s="46"/>
      <c r="E31" s="46"/>
      <c r="F31" s="46"/>
      <c r="G31" s="46"/>
      <c r="H31" s="46"/>
      <c r="I31" s="46"/>
    </row>
    <row r="32" spans="1:10" s="21" customFormat="1">
      <c r="A32" s="18"/>
      <c r="B32" s="38"/>
      <c r="C32" s="45"/>
      <c r="D32" s="46"/>
      <c r="E32" s="46"/>
      <c r="F32" s="46"/>
      <c r="G32" s="46"/>
      <c r="H32" s="46"/>
      <c r="I32" s="46"/>
      <c r="J32" s="18"/>
    </row>
    <row r="33" spans="2:9">
      <c r="B33" s="41"/>
      <c r="C33" s="47" t="s">
        <v>128</v>
      </c>
      <c r="D33" s="48">
        <f>SUM(D11:D32)</f>
        <v>174329748.62</v>
      </c>
      <c r="E33" s="139">
        <f t="shared" ref="E33:I33" si="2">SUM(E11:E32)</f>
        <v>-2987458.77</v>
      </c>
      <c r="F33" s="48">
        <f t="shared" si="2"/>
        <v>171342289.84999999</v>
      </c>
      <c r="G33" s="48">
        <f t="shared" si="2"/>
        <v>171342289.84999999</v>
      </c>
      <c r="H33" s="48">
        <f t="shared" si="2"/>
        <v>164840008.05000001</v>
      </c>
      <c r="I33" s="48">
        <f t="shared" si="2"/>
        <v>0</v>
      </c>
    </row>
    <row r="34" spans="2:9">
      <c r="B34" s="13"/>
      <c r="C34" s="13"/>
      <c r="D34" s="42"/>
      <c r="E34" s="42"/>
      <c r="F34" s="42"/>
      <c r="G34" s="42"/>
      <c r="H34" s="42"/>
      <c r="I34" s="133" t="s">
        <v>181</v>
      </c>
    </row>
    <row r="35" spans="2:9">
      <c r="D35" s="12"/>
      <c r="E35" s="12"/>
      <c r="F35" s="12"/>
      <c r="G35" s="12"/>
      <c r="H35" s="12"/>
      <c r="I35" s="12"/>
    </row>
    <row r="36" spans="2:9">
      <c r="D36" s="12"/>
      <c r="E36" s="12"/>
      <c r="F36" s="12"/>
      <c r="G36" s="12"/>
      <c r="H36" s="12"/>
      <c r="I36" s="12"/>
    </row>
  </sheetData>
  <mergeCells count="9">
    <mergeCell ref="B6:I6"/>
    <mergeCell ref="B7:C8"/>
    <mergeCell ref="D7:H7"/>
    <mergeCell ref="I7:I8"/>
    <mergeCell ref="B1:I1"/>
    <mergeCell ref="B3:I3"/>
    <mergeCell ref="B4:I4"/>
    <mergeCell ref="B5:I5"/>
    <mergeCell ref="B2:I2"/>
  </mergeCells>
  <printOptions horizontalCentered="1"/>
  <pageMargins left="0.23622047244094491" right="0.23622047244094491" top="0.74803149606299213" bottom="0.74803149606299213" header="0" footer="0"/>
  <pageSetup scale="98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topLeftCell="A16" zoomScale="110" zoomScaleSheetLayoutView="110" workbookViewId="0">
      <selection activeCell="C20" sqref="C20"/>
    </sheetView>
  </sheetViews>
  <sheetFormatPr baseColWidth="10" defaultColWidth="11.42578125" defaultRowHeight="14.25"/>
  <cols>
    <col min="1" max="1" width="25.7109375" style="110" customWidth="1"/>
    <col min="2" max="2" width="26.7109375" style="110" customWidth="1"/>
    <col min="3" max="5" width="25.7109375" style="110" customWidth="1"/>
    <col min="6" max="16384" width="11.42578125" style="110"/>
  </cols>
  <sheetData>
    <row r="1" spans="1:6" ht="21.75" customHeight="1">
      <c r="A1" s="181" t="s">
        <v>192</v>
      </c>
      <c r="B1" s="181"/>
      <c r="C1" s="181"/>
      <c r="D1" s="181"/>
      <c r="E1" s="181"/>
      <c r="F1" s="108"/>
    </row>
    <row r="2" spans="1:6" ht="15" customHeight="1">
      <c r="A2" s="160" t="s">
        <v>194</v>
      </c>
      <c r="B2" s="160"/>
      <c r="C2" s="160"/>
      <c r="D2" s="160"/>
      <c r="E2" s="160"/>
      <c r="F2" s="111"/>
    </row>
    <row r="3" spans="1:6" ht="15" customHeight="1">
      <c r="A3" s="160" t="s">
        <v>139</v>
      </c>
      <c r="B3" s="160"/>
      <c r="C3" s="160"/>
      <c r="D3" s="160"/>
      <c r="E3" s="160"/>
      <c r="F3" s="111"/>
    </row>
    <row r="4" spans="1:6" ht="15" customHeight="1">
      <c r="A4" s="160" t="s">
        <v>196</v>
      </c>
      <c r="B4" s="160"/>
      <c r="C4" s="160"/>
      <c r="D4" s="160"/>
      <c r="E4" s="160"/>
      <c r="F4" s="111"/>
    </row>
    <row r="5" spans="1:6" ht="15" thickBot="1">
      <c r="A5" s="160" t="s">
        <v>179</v>
      </c>
      <c r="B5" s="160"/>
      <c r="C5" s="160"/>
      <c r="D5" s="160"/>
      <c r="E5" s="160"/>
      <c r="F5" s="111"/>
    </row>
    <row r="6" spans="1:6" ht="22.15" customHeight="1" thickBot="1">
      <c r="A6" s="182" t="s">
        <v>140</v>
      </c>
      <c r="B6" s="182"/>
      <c r="C6" s="109" t="s">
        <v>141</v>
      </c>
      <c r="D6" s="109" t="s">
        <v>142</v>
      </c>
      <c r="E6" s="109" t="s">
        <v>143</v>
      </c>
      <c r="F6" s="112"/>
    </row>
    <row r="7" spans="1:6" ht="28.9" customHeight="1" thickBot="1">
      <c r="A7" s="183" t="s">
        <v>144</v>
      </c>
      <c r="B7" s="184"/>
      <c r="C7" s="184"/>
      <c r="D7" s="184"/>
      <c r="E7" s="185"/>
      <c r="F7" s="112"/>
    </row>
    <row r="8" spans="1:6" ht="24.95" customHeight="1">
      <c r="A8" s="113" t="s">
        <v>145</v>
      </c>
      <c r="B8" s="114"/>
      <c r="C8" s="115">
        <v>0</v>
      </c>
      <c r="D8" s="115">
        <v>0</v>
      </c>
      <c r="E8" s="116">
        <f t="shared" ref="E8" si="0">C8-D8</f>
        <v>0</v>
      </c>
      <c r="F8" s="112"/>
    </row>
    <row r="9" spans="1:6" ht="24.95" customHeight="1">
      <c r="A9" s="117"/>
      <c r="B9" s="118"/>
      <c r="C9" s="119"/>
      <c r="D9" s="119"/>
      <c r="E9" s="120"/>
      <c r="F9" s="112"/>
    </row>
    <row r="10" spans="1:6" ht="24.95" customHeight="1">
      <c r="A10" s="117"/>
      <c r="B10" s="118"/>
      <c r="C10" s="119"/>
      <c r="D10" s="119"/>
      <c r="E10" s="120"/>
      <c r="F10" s="112"/>
    </row>
    <row r="11" spans="1:6" ht="24.95" customHeight="1">
      <c r="A11" s="117"/>
      <c r="B11" s="118"/>
      <c r="C11" s="119"/>
      <c r="D11" s="119"/>
      <c r="E11" s="120"/>
      <c r="F11" s="112"/>
    </row>
    <row r="12" spans="1:6" ht="24.95" customHeight="1">
      <c r="A12" s="117"/>
      <c r="B12" s="118"/>
      <c r="C12" s="119"/>
      <c r="D12" s="119"/>
      <c r="E12" s="120"/>
      <c r="F12" s="112"/>
    </row>
    <row r="13" spans="1:6" ht="24.95" customHeight="1">
      <c r="A13" s="117"/>
      <c r="B13" s="118"/>
      <c r="C13" s="119"/>
      <c r="D13" s="119"/>
      <c r="E13" s="120"/>
      <c r="F13" s="112"/>
    </row>
    <row r="14" spans="1:6" ht="24.95" customHeight="1">
      <c r="A14" s="117"/>
      <c r="B14" s="118"/>
      <c r="C14" s="119"/>
      <c r="D14" s="119"/>
      <c r="E14" s="120"/>
      <c r="F14" s="112"/>
    </row>
    <row r="15" spans="1:6" ht="17.100000000000001" customHeight="1">
      <c r="A15" s="186" t="s">
        <v>147</v>
      </c>
      <c r="B15" s="186"/>
      <c r="C15" s="121">
        <f>SUM(C8:C14)</f>
        <v>0</v>
      </c>
      <c r="D15" s="121">
        <f>SUM(D8:D14)</f>
        <v>0</v>
      </c>
      <c r="E15" s="122">
        <f>SUM(E8:E14)</f>
        <v>0</v>
      </c>
      <c r="F15" s="112"/>
    </row>
    <row r="16" spans="1:6" ht="17.100000000000001" customHeight="1">
      <c r="A16" s="187" t="s">
        <v>148</v>
      </c>
      <c r="B16" s="188"/>
      <c r="C16" s="188"/>
      <c r="D16" s="188"/>
      <c r="E16" s="189"/>
      <c r="F16" s="112"/>
    </row>
    <row r="17" spans="1:6" ht="24.95" customHeight="1">
      <c r="A17" s="123" t="s">
        <v>149</v>
      </c>
      <c r="B17" s="124"/>
      <c r="C17" s="125">
        <v>0</v>
      </c>
      <c r="D17" s="125">
        <v>0</v>
      </c>
      <c r="E17" s="126">
        <f t="shared" ref="E17" si="1">C17-D17</f>
        <v>0</v>
      </c>
      <c r="F17" s="112"/>
    </row>
    <row r="18" spans="1:6" ht="24.95" customHeight="1">
      <c r="A18" s="117"/>
      <c r="B18" s="118"/>
      <c r="C18" s="119"/>
      <c r="D18" s="119"/>
      <c r="E18" s="120"/>
      <c r="F18" s="112"/>
    </row>
    <row r="19" spans="1:6" ht="24.95" customHeight="1">
      <c r="A19" s="117"/>
      <c r="B19" s="118"/>
      <c r="C19" s="119"/>
      <c r="D19" s="119"/>
      <c r="E19" s="120"/>
      <c r="F19" s="112"/>
    </row>
    <row r="20" spans="1:6" ht="24.95" customHeight="1">
      <c r="A20" s="117"/>
      <c r="B20" s="118"/>
      <c r="C20" s="119"/>
      <c r="D20" s="119"/>
      <c r="E20" s="120"/>
      <c r="F20" s="112"/>
    </row>
    <row r="21" spans="1:6" ht="24.95" customHeight="1">
      <c r="A21" s="117"/>
      <c r="B21" s="118"/>
      <c r="C21" s="119"/>
      <c r="D21" s="119"/>
      <c r="E21" s="120"/>
      <c r="F21" s="127"/>
    </row>
    <row r="22" spans="1:6" ht="24.95" customHeight="1">
      <c r="A22" s="117"/>
      <c r="B22" s="118"/>
      <c r="C22" s="119"/>
      <c r="D22" s="119"/>
      <c r="E22" s="120"/>
      <c r="F22" s="112"/>
    </row>
    <row r="23" spans="1:6" ht="24.95" customHeight="1">
      <c r="A23" s="117"/>
      <c r="B23" s="118"/>
      <c r="C23" s="119"/>
      <c r="D23" s="119"/>
      <c r="E23" s="120"/>
      <c r="F23" s="112"/>
    </row>
    <row r="24" spans="1:6" ht="15.95" customHeight="1">
      <c r="A24" s="117"/>
      <c r="B24" s="118"/>
      <c r="C24" s="119"/>
      <c r="D24" s="128"/>
      <c r="E24" s="129"/>
      <c r="F24" s="112"/>
    </row>
    <row r="25" spans="1:6" ht="15.95" customHeight="1">
      <c r="A25" s="190" t="s">
        <v>150</v>
      </c>
      <c r="B25" s="191"/>
      <c r="C25" s="122">
        <f>SUM(C17:C24)</f>
        <v>0</v>
      </c>
      <c r="D25" s="122">
        <f>SUM(D17:D24)</f>
        <v>0</v>
      </c>
      <c r="E25" s="122">
        <f>C25-D25</f>
        <v>0</v>
      </c>
      <c r="F25" s="112"/>
    </row>
    <row r="26" spans="1:6">
      <c r="A26" s="192"/>
      <c r="B26" s="193"/>
      <c r="C26" s="120"/>
      <c r="D26" s="128"/>
      <c r="E26" s="120" t="s">
        <v>146</v>
      </c>
      <c r="F26" s="112"/>
    </row>
    <row r="27" spans="1:6">
      <c r="A27" s="179" t="s">
        <v>151</v>
      </c>
      <c r="B27" s="180"/>
      <c r="C27" s="130">
        <f>C15+C25</f>
        <v>0</v>
      </c>
      <c r="D27" s="130">
        <f>D15+D25</f>
        <v>0</v>
      </c>
      <c r="E27" s="131">
        <f>C27-D27</f>
        <v>0</v>
      </c>
      <c r="F27" s="112"/>
    </row>
    <row r="28" spans="1:6">
      <c r="A28" s="132"/>
      <c r="B28" s="132"/>
      <c r="C28" s="132"/>
      <c r="D28" s="132"/>
      <c r="E28" s="133" t="s">
        <v>190</v>
      </c>
      <c r="F28" s="112"/>
    </row>
    <row r="29" spans="1:6">
      <c r="B29" s="112"/>
      <c r="C29" s="112"/>
      <c r="D29" s="112"/>
      <c r="E29" s="112"/>
      <c r="F29" s="112"/>
    </row>
    <row r="30" spans="1:6">
      <c r="B30" s="112"/>
      <c r="C30" s="112"/>
      <c r="D30" s="112"/>
      <c r="E30" s="112"/>
      <c r="F30" s="112"/>
    </row>
    <row r="31" spans="1:6">
      <c r="B31" s="112"/>
      <c r="C31" s="112"/>
      <c r="D31" s="112"/>
      <c r="E31" s="112"/>
      <c r="F31" s="112"/>
    </row>
    <row r="32" spans="1:6">
      <c r="B32" s="112"/>
      <c r="C32" s="112"/>
      <c r="D32" s="112"/>
      <c r="E32" s="112"/>
      <c r="F32" s="112"/>
    </row>
  </sheetData>
  <mergeCells count="12">
    <mergeCell ref="A5:E5"/>
    <mergeCell ref="A27:B27"/>
    <mergeCell ref="A1:E1"/>
    <mergeCell ref="A3:E3"/>
    <mergeCell ref="A4:E4"/>
    <mergeCell ref="A6:B6"/>
    <mergeCell ref="A7:E7"/>
    <mergeCell ref="A15:B15"/>
    <mergeCell ref="A16:E16"/>
    <mergeCell ref="A25:B25"/>
    <mergeCell ref="A26:B26"/>
    <mergeCell ref="A2:E2"/>
  </mergeCells>
  <printOptions horizontalCentered="1"/>
  <pageMargins left="0.23622047244094491" right="0.23622047244094491" top="0.74803149606299213" bottom="0.74803149606299213" header="0" footer="0"/>
  <pageSetup scale="89" orientation="landscape" horizontalDpi="300" verticalDpi="300" r:id="rId1"/>
  <headerFooter>
    <oddFooter>&amp;R&amp;8Presupuestaria/ &amp;P 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view="pageBreakPreview" topLeftCell="A13" zoomScale="160" zoomScaleNormal="85" zoomScaleSheetLayoutView="160" workbookViewId="0">
      <selection activeCell="A4" sqref="A4:C4"/>
    </sheetView>
  </sheetViews>
  <sheetFormatPr baseColWidth="10" defaultColWidth="11.42578125" defaultRowHeight="11.25"/>
  <cols>
    <col min="1" max="1" width="60.7109375" style="11" customWidth="1"/>
    <col min="2" max="3" width="35.7109375" style="11" customWidth="1"/>
    <col min="4" max="16384" width="11.42578125" style="11"/>
  </cols>
  <sheetData>
    <row r="1" spans="1:4" ht="16.5" customHeight="1">
      <c r="A1" s="194" t="s">
        <v>192</v>
      </c>
      <c r="B1" s="194"/>
      <c r="C1" s="194"/>
      <c r="D1" s="93"/>
    </row>
    <row r="2" spans="1:4" ht="16.5" customHeight="1">
      <c r="A2" s="160" t="s">
        <v>194</v>
      </c>
      <c r="B2" s="160"/>
      <c r="C2" s="160"/>
      <c r="D2" s="94"/>
    </row>
    <row r="3" spans="1:4" ht="16.5" customHeight="1">
      <c r="A3" s="160" t="s">
        <v>152</v>
      </c>
      <c r="B3" s="160"/>
      <c r="C3" s="160"/>
      <c r="D3" s="94"/>
    </row>
    <row r="4" spans="1:4" ht="16.5" customHeight="1">
      <c r="A4" s="160" t="s">
        <v>195</v>
      </c>
      <c r="B4" s="160"/>
      <c r="C4" s="160"/>
      <c r="D4" s="94"/>
    </row>
    <row r="5" spans="1:4" ht="17.45" customHeight="1" thickBot="1">
      <c r="A5" s="160" t="s">
        <v>179</v>
      </c>
      <c r="B5" s="160"/>
      <c r="C5" s="160"/>
      <c r="D5" s="1"/>
    </row>
    <row r="6" spans="1:4" ht="15" customHeight="1" thickBot="1">
      <c r="A6" s="100" t="s">
        <v>140</v>
      </c>
      <c r="B6" s="100" t="s">
        <v>8</v>
      </c>
      <c r="C6" s="100" t="s">
        <v>9</v>
      </c>
    </row>
    <row r="7" spans="1:4" ht="15" customHeight="1" thickBot="1">
      <c r="A7" s="198" t="s">
        <v>144</v>
      </c>
      <c r="B7" s="199"/>
      <c r="C7" s="200"/>
    </row>
    <row r="8" spans="1:4" ht="9.9499999999999993" customHeight="1">
      <c r="A8" s="95"/>
      <c r="B8" s="95"/>
      <c r="C8" s="96"/>
    </row>
    <row r="9" spans="1:4" ht="24.95" customHeight="1">
      <c r="A9" s="101" t="s">
        <v>145</v>
      </c>
      <c r="B9" s="102">
        <v>0</v>
      </c>
      <c r="C9" s="102">
        <v>0</v>
      </c>
    </row>
    <row r="10" spans="1:4" ht="24.95" customHeight="1">
      <c r="A10" s="101"/>
      <c r="B10" s="102"/>
      <c r="C10" s="102"/>
    </row>
    <row r="11" spans="1:4" ht="24.95" customHeight="1">
      <c r="A11" s="101"/>
      <c r="B11" s="102"/>
      <c r="C11" s="102"/>
    </row>
    <row r="12" spans="1:4" ht="24.95" customHeight="1">
      <c r="A12" s="101"/>
      <c r="B12" s="102"/>
      <c r="C12" s="102"/>
    </row>
    <row r="13" spans="1:4" ht="24.95" customHeight="1">
      <c r="A13" s="101"/>
      <c r="B13" s="102"/>
      <c r="C13" s="102"/>
    </row>
    <row r="14" spans="1:4" ht="24.95" customHeight="1">
      <c r="A14" s="101"/>
      <c r="B14" s="102"/>
      <c r="C14" s="102"/>
    </row>
    <row r="15" spans="1:4" ht="24.95" customHeight="1">
      <c r="A15" s="101"/>
      <c r="B15" s="102"/>
      <c r="C15" s="102"/>
    </row>
    <row r="16" spans="1:4" ht="24.95" customHeight="1">
      <c r="A16" s="103" t="s">
        <v>153</v>
      </c>
      <c r="B16" s="104">
        <f>SUM(B8:B15)</f>
        <v>0</v>
      </c>
      <c r="C16" s="104">
        <f>SUM(C8:C15)</f>
        <v>0</v>
      </c>
    </row>
    <row r="17" spans="1:3" ht="16.899999999999999" customHeight="1">
      <c r="A17" s="105"/>
      <c r="B17" s="105"/>
      <c r="C17" s="105"/>
    </row>
    <row r="18" spans="1:3" ht="16.899999999999999" customHeight="1">
      <c r="A18" s="195" t="s">
        <v>148</v>
      </c>
      <c r="B18" s="196"/>
      <c r="C18" s="197"/>
    </row>
    <row r="19" spans="1:3" ht="5.0999999999999996" customHeight="1">
      <c r="A19" s="97"/>
      <c r="B19" s="97"/>
      <c r="C19" s="98"/>
    </row>
    <row r="20" spans="1:3" ht="24.95" customHeight="1">
      <c r="A20" s="101" t="s">
        <v>149</v>
      </c>
      <c r="B20" s="102">
        <v>0</v>
      </c>
      <c r="C20" s="102">
        <v>0</v>
      </c>
    </row>
    <row r="21" spans="1:3" ht="24.95" customHeight="1">
      <c r="A21" s="101"/>
      <c r="B21" s="102"/>
      <c r="C21" s="102"/>
    </row>
    <row r="22" spans="1:3" ht="24.95" customHeight="1">
      <c r="A22" s="101"/>
      <c r="B22" s="102"/>
      <c r="C22" s="102"/>
    </row>
    <row r="23" spans="1:3" ht="24.95" customHeight="1">
      <c r="A23" s="101"/>
      <c r="B23" s="102"/>
      <c r="C23" s="102"/>
    </row>
    <row r="24" spans="1:3" ht="24.95" customHeight="1">
      <c r="A24" s="101"/>
      <c r="B24" s="102"/>
      <c r="C24" s="102"/>
    </row>
    <row r="25" spans="1:3" ht="24.95" customHeight="1">
      <c r="A25" s="101"/>
      <c r="B25" s="102"/>
      <c r="C25" s="102"/>
    </row>
    <row r="26" spans="1:3" ht="24.95" customHeight="1">
      <c r="A26" s="101"/>
      <c r="B26" s="102"/>
      <c r="C26" s="102"/>
    </row>
    <row r="27" spans="1:3">
      <c r="A27" s="101"/>
      <c r="B27" s="102"/>
      <c r="C27" s="102"/>
    </row>
    <row r="28" spans="1:3">
      <c r="A28" s="103" t="s">
        <v>154</v>
      </c>
      <c r="B28" s="104">
        <f>SUM(B19:B27)</f>
        <v>0</v>
      </c>
      <c r="C28" s="104">
        <f>SUM(C19:C27)</f>
        <v>0</v>
      </c>
    </row>
    <row r="29" spans="1:3">
      <c r="A29" s="101"/>
      <c r="B29" s="102"/>
      <c r="C29" s="102"/>
    </row>
    <row r="30" spans="1:3">
      <c r="A30" s="106" t="s">
        <v>151</v>
      </c>
      <c r="B30" s="107">
        <f>+B16+B28</f>
        <v>0</v>
      </c>
      <c r="C30" s="107">
        <f>+C16+C28</f>
        <v>0</v>
      </c>
    </row>
    <row r="31" spans="1:3">
      <c r="C31" s="133" t="s">
        <v>189</v>
      </c>
    </row>
    <row r="32" spans="1:3">
      <c r="B32" s="99"/>
    </row>
    <row r="33" spans="2:2">
      <c r="B33" s="12"/>
    </row>
  </sheetData>
  <mergeCells count="7">
    <mergeCell ref="A1:C1"/>
    <mergeCell ref="A4:C4"/>
    <mergeCell ref="A18:C18"/>
    <mergeCell ref="A3:C3"/>
    <mergeCell ref="A5:C5"/>
    <mergeCell ref="A7:C7"/>
    <mergeCell ref="A2:C2"/>
  </mergeCells>
  <printOptions horizontalCentered="1"/>
  <pageMargins left="0.23622047244094491" right="0.23622047244094491" top="0.74803149606299213" bottom="0.74803149606299213" header="0" footer="0"/>
  <pageSetup scale="89" orientation="landscape" horizontalDpi="300" verticalDpi="300" r:id="rId1"/>
  <headerFooter>
    <oddFooter>&amp;R&amp;8Presupuestaria/ &amp;P 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BreakPreview" topLeftCell="D31" zoomScale="150" zoomScaleSheetLayoutView="150" workbookViewId="0">
      <selection activeCell="J38" sqref="J38"/>
    </sheetView>
  </sheetViews>
  <sheetFormatPr baseColWidth="10" defaultColWidth="11.42578125" defaultRowHeight="11.25"/>
  <cols>
    <col min="1" max="1" width="2.42578125" style="13" customWidth="1"/>
    <col min="2" max="2" width="7.7109375" style="11" customWidth="1"/>
    <col min="3" max="3" width="57.28515625" style="11" customWidth="1"/>
    <col min="4" max="4" width="12.7109375" style="11" customWidth="1"/>
    <col min="5" max="5" width="14.42578125" style="11" customWidth="1"/>
    <col min="6" max="9" width="12.7109375" style="11" customWidth="1"/>
    <col min="10" max="16384" width="11.42578125" style="11"/>
  </cols>
  <sheetData>
    <row r="1" spans="2:12" ht="18" customHeight="1">
      <c r="B1" s="194" t="s">
        <v>192</v>
      </c>
      <c r="C1" s="194"/>
      <c r="D1" s="194"/>
      <c r="E1" s="194"/>
      <c r="F1" s="194"/>
      <c r="G1" s="194"/>
      <c r="H1" s="194"/>
      <c r="I1" s="194"/>
    </row>
    <row r="2" spans="2:12" ht="18" customHeight="1">
      <c r="B2" s="160" t="s">
        <v>194</v>
      </c>
      <c r="C2" s="160"/>
      <c r="D2" s="160"/>
      <c r="E2" s="160"/>
      <c r="F2" s="160"/>
      <c r="G2" s="160"/>
      <c r="H2" s="160"/>
      <c r="I2" s="160"/>
    </row>
    <row r="3" spans="2:12" ht="18" customHeight="1">
      <c r="B3" s="160" t="s">
        <v>0</v>
      </c>
      <c r="C3" s="160"/>
      <c r="D3" s="160"/>
      <c r="E3" s="160"/>
      <c r="F3" s="160"/>
      <c r="G3" s="160"/>
      <c r="H3" s="160"/>
      <c r="I3" s="160"/>
    </row>
    <row r="4" spans="2:12" ht="18" customHeight="1">
      <c r="B4" s="160" t="s">
        <v>126</v>
      </c>
      <c r="C4" s="160"/>
      <c r="D4" s="160"/>
      <c r="E4" s="160"/>
      <c r="F4" s="160"/>
      <c r="G4" s="160"/>
      <c r="H4" s="160"/>
      <c r="I4" s="160"/>
    </row>
    <row r="5" spans="2:12" s="13" customFormat="1">
      <c r="B5" s="160" t="s">
        <v>196</v>
      </c>
      <c r="C5" s="160"/>
      <c r="D5" s="160"/>
      <c r="E5" s="160"/>
      <c r="F5" s="160"/>
      <c r="G5" s="160"/>
      <c r="H5" s="160"/>
      <c r="I5" s="160"/>
    </row>
    <row r="6" spans="2:12" ht="5.25" customHeight="1">
      <c r="B6" s="1"/>
      <c r="C6" s="1"/>
      <c r="D6" s="1"/>
      <c r="E6" s="1"/>
      <c r="F6" s="1"/>
      <c r="G6" s="1"/>
      <c r="H6" s="1"/>
      <c r="I6" s="1"/>
    </row>
    <row r="7" spans="2:12">
      <c r="B7" s="169" t="s">
        <v>2</v>
      </c>
      <c r="C7" s="170"/>
      <c r="D7" s="171" t="s">
        <v>19</v>
      </c>
      <c r="E7" s="172"/>
      <c r="F7" s="172"/>
      <c r="G7" s="172"/>
      <c r="H7" s="173"/>
      <c r="I7" s="174" t="s">
        <v>4</v>
      </c>
    </row>
    <row r="8" spans="2:12" ht="22.5">
      <c r="B8" s="169"/>
      <c r="C8" s="170"/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158"/>
    </row>
    <row r="9" spans="2:12" ht="15" customHeight="1">
      <c r="B9" s="176"/>
      <c r="C9" s="162"/>
      <c r="D9" s="2">
        <v>1</v>
      </c>
      <c r="E9" s="2">
        <v>2</v>
      </c>
      <c r="F9" s="2" t="s">
        <v>10</v>
      </c>
      <c r="G9" s="2">
        <v>4</v>
      </c>
      <c r="H9" s="2">
        <v>5</v>
      </c>
      <c r="I9" s="2" t="s">
        <v>11</v>
      </c>
    </row>
    <row r="10" spans="2:12" ht="20.100000000000001" customHeight="1">
      <c r="B10" s="166" t="s">
        <v>169</v>
      </c>
      <c r="C10" s="167"/>
      <c r="D10" s="27"/>
      <c r="E10" s="27"/>
      <c r="F10" s="27"/>
      <c r="G10" s="27"/>
      <c r="H10" s="27"/>
      <c r="I10" s="27"/>
    </row>
    <row r="11" spans="2:12" ht="15" customHeight="1">
      <c r="B11" s="86">
        <v>11</v>
      </c>
      <c r="C11" s="87" t="s">
        <v>127</v>
      </c>
      <c r="D11" s="27">
        <v>0</v>
      </c>
      <c r="E11" s="27">
        <v>0</v>
      </c>
      <c r="F11" s="27">
        <f>+D11+E11</f>
        <v>0</v>
      </c>
      <c r="G11" s="27">
        <v>0</v>
      </c>
      <c r="H11" s="27">
        <v>0</v>
      </c>
      <c r="I11" s="27">
        <f>+F11-G11</f>
        <v>0</v>
      </c>
      <c r="L11" s="88"/>
    </row>
    <row r="12" spans="2:12" ht="15" customHeight="1">
      <c r="B12" s="86"/>
      <c r="C12" s="87"/>
      <c r="D12" s="27"/>
      <c r="E12" s="89"/>
      <c r="F12" s="27"/>
      <c r="G12" s="27"/>
      <c r="H12" s="27"/>
      <c r="I12" s="27"/>
      <c r="L12" s="90"/>
    </row>
    <row r="13" spans="2:12" ht="20.100000000000001" customHeight="1">
      <c r="B13" s="86">
        <v>12</v>
      </c>
      <c r="C13" s="87" t="s">
        <v>163</v>
      </c>
      <c r="D13" s="27">
        <v>0</v>
      </c>
      <c r="E13" s="27">
        <v>0</v>
      </c>
      <c r="F13" s="27">
        <f>+D13+E13</f>
        <v>0</v>
      </c>
      <c r="G13" s="27">
        <v>0</v>
      </c>
      <c r="H13" s="27">
        <v>0</v>
      </c>
      <c r="I13" s="27">
        <f>+F13-G13</f>
        <v>0</v>
      </c>
      <c r="L13" s="91"/>
    </row>
    <row r="14" spans="2:12" ht="15" customHeight="1">
      <c r="B14" s="86"/>
      <c r="C14" s="87"/>
      <c r="D14" s="27"/>
      <c r="E14" s="27"/>
      <c r="F14" s="27"/>
      <c r="G14" s="27"/>
      <c r="H14" s="27"/>
      <c r="I14" s="27"/>
      <c r="L14" s="90"/>
    </row>
    <row r="15" spans="2:12" ht="15" customHeight="1">
      <c r="B15" s="86">
        <v>13</v>
      </c>
      <c r="C15" s="87" t="s">
        <v>166</v>
      </c>
      <c r="D15" s="27">
        <v>0</v>
      </c>
      <c r="E15" s="27">
        <v>0</v>
      </c>
      <c r="F15" s="27">
        <f>+D15+E15</f>
        <v>0</v>
      </c>
      <c r="G15" s="27">
        <v>0</v>
      </c>
      <c r="H15" s="27">
        <v>0</v>
      </c>
      <c r="I15" s="27">
        <f>+F15-G15</f>
        <v>0</v>
      </c>
      <c r="L15" s="91"/>
    </row>
    <row r="16" spans="2:12" ht="20.100000000000001" customHeight="1">
      <c r="B16" s="86"/>
      <c r="C16" s="87"/>
      <c r="D16" s="27"/>
      <c r="E16" s="27"/>
      <c r="F16" s="27"/>
      <c r="G16" s="27"/>
      <c r="H16" s="27"/>
      <c r="I16" s="27"/>
      <c r="L16" s="90"/>
    </row>
    <row r="17" spans="2:12" ht="15" customHeight="1">
      <c r="B17" s="86">
        <v>14</v>
      </c>
      <c r="C17" s="87" t="s">
        <v>164</v>
      </c>
      <c r="D17" s="27">
        <v>27975495.620000001</v>
      </c>
      <c r="E17" s="27">
        <v>6499618.8600000003</v>
      </c>
      <c r="F17" s="27">
        <f>+D17+E17</f>
        <v>34475114.480000004</v>
      </c>
      <c r="G17" s="27">
        <v>34475114.479999997</v>
      </c>
      <c r="H17" s="27">
        <v>33851999.090000004</v>
      </c>
      <c r="I17" s="27">
        <f>+F17-G17</f>
        <v>0</v>
      </c>
      <c r="L17" s="91"/>
    </row>
    <row r="18" spans="2:12" ht="15" customHeight="1">
      <c r="B18" s="86"/>
      <c r="C18" s="87"/>
      <c r="D18" s="27"/>
      <c r="E18" s="27"/>
      <c r="F18" s="27"/>
      <c r="G18" s="27"/>
      <c r="H18" s="27"/>
      <c r="I18" s="27"/>
      <c r="L18" s="90"/>
    </row>
    <row r="19" spans="2:12" ht="20.100000000000001" customHeight="1">
      <c r="B19" s="86">
        <v>15</v>
      </c>
      <c r="C19" s="87" t="s">
        <v>167</v>
      </c>
      <c r="D19" s="27">
        <v>0</v>
      </c>
      <c r="E19" s="27">
        <v>0</v>
      </c>
      <c r="F19" s="27">
        <f>+D19+E19</f>
        <v>0</v>
      </c>
      <c r="G19" s="27">
        <v>0</v>
      </c>
      <c r="H19" s="27">
        <v>0</v>
      </c>
      <c r="I19" s="27">
        <f>+F19-G19</f>
        <v>0</v>
      </c>
      <c r="L19" s="91"/>
    </row>
    <row r="20" spans="2:12" ht="15" customHeight="1">
      <c r="B20" s="86"/>
      <c r="C20" s="87"/>
      <c r="D20" s="27"/>
      <c r="E20" s="27"/>
      <c r="F20" s="27"/>
      <c r="G20" s="27"/>
      <c r="H20" s="27"/>
      <c r="I20" s="27"/>
      <c r="L20" s="90"/>
    </row>
    <row r="21" spans="2:12" ht="15" customHeight="1">
      <c r="B21" s="86">
        <v>16</v>
      </c>
      <c r="C21" s="87" t="s">
        <v>168</v>
      </c>
      <c r="D21" s="27">
        <v>146354253</v>
      </c>
      <c r="E21" s="146">
        <v>-9487077.6300000008</v>
      </c>
      <c r="F21" s="27">
        <f>+D21+E21</f>
        <v>136867175.37</v>
      </c>
      <c r="G21" s="27">
        <v>136867175.37</v>
      </c>
      <c r="H21" s="27">
        <v>130988008.95999999</v>
      </c>
      <c r="I21" s="27">
        <f>+F21-G21</f>
        <v>0</v>
      </c>
      <c r="K21" s="92"/>
      <c r="L21" s="92"/>
    </row>
    <row r="22" spans="2:12" ht="20.100000000000001" customHeight="1">
      <c r="B22" s="86"/>
      <c r="C22" s="87"/>
      <c r="D22" s="27"/>
      <c r="E22" s="27"/>
      <c r="F22" s="27"/>
      <c r="G22" s="27"/>
      <c r="H22" s="27"/>
      <c r="I22" s="27"/>
      <c r="L22" s="90"/>
    </row>
    <row r="23" spans="2:12" ht="15" customHeight="1">
      <c r="B23" s="86">
        <v>17</v>
      </c>
      <c r="C23" s="87" t="s">
        <v>165</v>
      </c>
      <c r="D23" s="27">
        <v>0</v>
      </c>
      <c r="E23" s="27">
        <v>0</v>
      </c>
      <c r="F23" s="27">
        <f>+D23+E23</f>
        <v>0</v>
      </c>
      <c r="G23" s="27">
        <v>0</v>
      </c>
      <c r="H23" s="27">
        <v>0</v>
      </c>
      <c r="I23" s="27">
        <f>+F23-G23</f>
        <v>0</v>
      </c>
      <c r="L23" s="91"/>
    </row>
    <row r="24" spans="2:12" ht="15" customHeight="1">
      <c r="B24" s="86"/>
      <c r="C24" s="87"/>
      <c r="D24" s="27"/>
      <c r="E24" s="27"/>
      <c r="F24" s="27"/>
      <c r="G24" s="27"/>
      <c r="H24" s="27"/>
      <c r="I24" s="27"/>
      <c r="L24" s="90"/>
    </row>
    <row r="25" spans="2:12" ht="20.100000000000001" customHeight="1">
      <c r="B25" s="166" t="s">
        <v>170</v>
      </c>
      <c r="C25" s="201"/>
      <c r="D25" s="27"/>
      <c r="E25" s="27"/>
      <c r="F25" s="27"/>
      <c r="G25" s="27"/>
      <c r="H25" s="27"/>
      <c r="I25" s="27"/>
      <c r="K25" s="92"/>
      <c r="L25" s="92"/>
    </row>
    <row r="26" spans="2:12" ht="15" customHeight="1">
      <c r="B26" s="86"/>
      <c r="C26" s="87"/>
      <c r="D26" s="27"/>
      <c r="E26" s="27"/>
      <c r="F26" s="27"/>
      <c r="G26" s="27"/>
      <c r="H26" s="27"/>
      <c r="I26" s="27"/>
    </row>
    <row r="27" spans="2:12" ht="15" customHeight="1">
      <c r="B27" s="86">
        <v>25</v>
      </c>
      <c r="C27" s="87" t="s">
        <v>167</v>
      </c>
      <c r="D27" s="27">
        <v>0</v>
      </c>
      <c r="E27" s="27">
        <v>0</v>
      </c>
      <c r="F27" s="27">
        <f>+D27+E27</f>
        <v>0</v>
      </c>
      <c r="G27" s="27">
        <v>0</v>
      </c>
      <c r="H27" s="27">
        <v>0</v>
      </c>
      <c r="I27" s="27">
        <f>+F27-G27</f>
        <v>0</v>
      </c>
    </row>
    <row r="28" spans="2:12" ht="20.100000000000001" customHeight="1">
      <c r="B28" s="86"/>
      <c r="C28" s="87"/>
      <c r="D28" s="27"/>
      <c r="E28" s="27"/>
      <c r="F28" s="27"/>
      <c r="G28" s="27"/>
      <c r="H28" s="27"/>
      <c r="I28" s="27"/>
    </row>
    <row r="29" spans="2:12" ht="15.75" customHeight="1">
      <c r="B29" s="86">
        <v>26</v>
      </c>
      <c r="C29" s="87" t="s">
        <v>168</v>
      </c>
      <c r="D29" s="27"/>
      <c r="E29" s="27"/>
      <c r="F29" s="27"/>
      <c r="G29" s="27"/>
      <c r="H29" s="27"/>
      <c r="I29" s="27"/>
    </row>
    <row r="30" spans="2:12" ht="17.25" customHeight="1">
      <c r="B30" s="86"/>
      <c r="C30" s="87"/>
      <c r="D30" s="27"/>
      <c r="E30" s="27"/>
      <c r="F30" s="27"/>
      <c r="G30" s="27"/>
      <c r="H30" s="27"/>
      <c r="I30" s="27"/>
    </row>
    <row r="31" spans="2:12" ht="15" customHeight="1">
      <c r="B31" s="86">
        <v>27</v>
      </c>
      <c r="C31" s="87" t="s">
        <v>162</v>
      </c>
      <c r="D31" s="27">
        <v>0</v>
      </c>
      <c r="E31" s="27">
        <v>0</v>
      </c>
      <c r="F31" s="27">
        <f>+D31+E31</f>
        <v>0</v>
      </c>
      <c r="G31" s="27">
        <v>0</v>
      </c>
      <c r="H31" s="27">
        <v>0</v>
      </c>
      <c r="I31" s="27">
        <f>+F31-G31</f>
        <v>0</v>
      </c>
    </row>
    <row r="32" spans="2:12" ht="15" customHeight="1">
      <c r="B32" s="86"/>
      <c r="C32" s="87"/>
      <c r="D32" s="27"/>
      <c r="E32" s="27"/>
      <c r="F32" s="27"/>
      <c r="G32" s="27"/>
      <c r="H32" s="27"/>
      <c r="I32" s="27"/>
    </row>
    <row r="33" spans="2:9">
      <c r="B33" s="86"/>
      <c r="C33" s="87"/>
      <c r="D33" s="27"/>
      <c r="E33" s="27"/>
      <c r="F33" s="27"/>
      <c r="G33" s="27"/>
      <c r="H33" s="27"/>
      <c r="I33" s="27"/>
    </row>
    <row r="34" spans="2:9">
      <c r="B34" s="29"/>
      <c r="C34" s="30" t="s">
        <v>128</v>
      </c>
      <c r="D34" s="31">
        <f>SUM(D10:D31)</f>
        <v>174329748.62</v>
      </c>
      <c r="E34" s="145">
        <f t="shared" ref="E34:I34" si="0">SUM(E10:E31)</f>
        <v>-2987458.7700000005</v>
      </c>
      <c r="F34" s="31">
        <f t="shared" si="0"/>
        <v>171342289.85000002</v>
      </c>
      <c r="G34" s="31">
        <f t="shared" si="0"/>
        <v>171342289.84999999</v>
      </c>
      <c r="H34" s="31">
        <f t="shared" si="0"/>
        <v>164840008.05000001</v>
      </c>
      <c r="I34" s="31">
        <f t="shared" si="0"/>
        <v>0</v>
      </c>
    </row>
    <row r="35" spans="2:9">
      <c r="I35" s="133" t="s">
        <v>191</v>
      </c>
    </row>
  </sheetData>
  <mergeCells count="10">
    <mergeCell ref="B25:C25"/>
    <mergeCell ref="B10:C10"/>
    <mergeCell ref="B4:I4"/>
    <mergeCell ref="B1:I1"/>
    <mergeCell ref="B3:I3"/>
    <mergeCell ref="B5:I5"/>
    <mergeCell ref="B7:C9"/>
    <mergeCell ref="D7:H7"/>
    <mergeCell ref="I7:I8"/>
    <mergeCell ref="B2:I2"/>
  </mergeCells>
  <printOptions horizontalCentered="1"/>
  <pageMargins left="0.23622047244094491" right="0.23622047244094491" top="0.74803149606299213" bottom="0.74803149606299213" header="0" footer="0"/>
  <pageSetup scale="94" orientation="landscape" horizontalDpi="300" verticalDpi="300" r:id="rId1"/>
  <headerFooter>
    <oddFooter>&amp;R&amp;8Presupuestaria/ &amp;P 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36"/>
  <sheetViews>
    <sheetView view="pageBreakPreview" topLeftCell="D28" zoomScale="160" zoomScaleSheetLayoutView="160" workbookViewId="0">
      <selection activeCell="F49" sqref="F49"/>
    </sheetView>
  </sheetViews>
  <sheetFormatPr baseColWidth="10" defaultColWidth="11.42578125" defaultRowHeight="11.25"/>
  <cols>
    <col min="1" max="1" width="2.28515625" style="13" customWidth="1"/>
    <col min="2" max="2" width="3.28515625" style="11" customWidth="1"/>
    <col min="3" max="3" width="52.5703125" style="11" customWidth="1"/>
    <col min="4" max="9" width="13.140625" style="11" customWidth="1"/>
    <col min="10" max="10" width="2.7109375" style="13" customWidth="1"/>
    <col min="11" max="16384" width="11.42578125" style="11"/>
  </cols>
  <sheetData>
    <row r="1" spans="2:19" ht="20.25" customHeight="1">
      <c r="B1" s="155" t="s">
        <v>192</v>
      </c>
      <c r="C1" s="155"/>
      <c r="D1" s="155"/>
      <c r="E1" s="155"/>
      <c r="F1" s="155"/>
      <c r="G1" s="155"/>
      <c r="H1" s="155"/>
      <c r="I1" s="155"/>
      <c r="L1" s="161"/>
      <c r="M1" s="161"/>
      <c r="N1" s="161"/>
      <c r="O1" s="161"/>
      <c r="P1" s="161"/>
      <c r="Q1" s="161"/>
      <c r="R1" s="161"/>
      <c r="S1" s="161"/>
    </row>
    <row r="2" spans="2:19">
      <c r="B2" s="160" t="s">
        <v>194</v>
      </c>
      <c r="C2" s="160"/>
      <c r="D2" s="160"/>
      <c r="E2" s="160"/>
      <c r="F2" s="160"/>
      <c r="G2" s="160"/>
      <c r="H2" s="160"/>
      <c r="I2" s="160"/>
      <c r="L2" s="161"/>
      <c r="M2" s="161"/>
      <c r="N2" s="161"/>
      <c r="O2" s="161"/>
      <c r="P2" s="161"/>
      <c r="Q2" s="161"/>
      <c r="R2" s="161"/>
      <c r="S2" s="161"/>
    </row>
    <row r="3" spans="2:19">
      <c r="B3" s="160" t="s">
        <v>0</v>
      </c>
      <c r="C3" s="160"/>
      <c r="D3" s="160"/>
      <c r="E3" s="160"/>
      <c r="F3" s="160"/>
      <c r="G3" s="160"/>
      <c r="H3" s="160"/>
      <c r="I3" s="160"/>
      <c r="L3" s="161"/>
      <c r="M3" s="161"/>
      <c r="N3" s="161"/>
      <c r="O3" s="161"/>
      <c r="P3" s="161"/>
      <c r="Q3" s="161"/>
      <c r="R3" s="161"/>
      <c r="S3" s="161"/>
    </row>
    <row r="4" spans="2:19">
      <c r="B4" s="160" t="s">
        <v>129</v>
      </c>
      <c r="C4" s="160"/>
      <c r="D4" s="160"/>
      <c r="E4" s="160"/>
      <c r="F4" s="160"/>
      <c r="G4" s="160"/>
      <c r="H4" s="160"/>
      <c r="I4" s="160"/>
      <c r="L4" s="161"/>
      <c r="M4" s="161"/>
      <c r="N4" s="161"/>
      <c r="O4" s="161"/>
      <c r="P4" s="161"/>
      <c r="Q4" s="161"/>
      <c r="R4" s="161"/>
      <c r="S4" s="161"/>
    </row>
    <row r="5" spans="2:19">
      <c r="B5" s="160" t="s">
        <v>195</v>
      </c>
      <c r="C5" s="160"/>
      <c r="D5" s="160"/>
      <c r="E5" s="160"/>
      <c r="F5" s="160"/>
      <c r="G5" s="160"/>
      <c r="H5" s="160"/>
      <c r="I5" s="160"/>
    </row>
    <row r="6" spans="2:19">
      <c r="B6" s="160" t="s">
        <v>179</v>
      </c>
      <c r="C6" s="160"/>
      <c r="D6" s="160"/>
      <c r="E6" s="160"/>
      <c r="F6" s="160"/>
      <c r="G6" s="160"/>
      <c r="H6" s="160"/>
      <c r="I6" s="160"/>
    </row>
    <row r="7" spans="2:19">
      <c r="B7" s="156" t="s">
        <v>2</v>
      </c>
      <c r="C7" s="156"/>
      <c r="D7" s="158" t="s">
        <v>19</v>
      </c>
      <c r="E7" s="158"/>
      <c r="F7" s="158"/>
      <c r="G7" s="158"/>
      <c r="H7" s="158"/>
      <c r="I7" s="158" t="s">
        <v>4</v>
      </c>
    </row>
    <row r="8" spans="2:19" ht="22.5">
      <c r="B8" s="157"/>
      <c r="C8" s="157"/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159"/>
    </row>
    <row r="9" spans="2:19">
      <c r="B9" s="6"/>
      <c r="C9" s="36"/>
      <c r="D9" s="37"/>
      <c r="E9" s="37"/>
      <c r="F9" s="37"/>
      <c r="G9" s="37"/>
      <c r="H9" s="37"/>
      <c r="I9" s="37"/>
    </row>
    <row r="10" spans="2:19">
      <c r="B10" s="38"/>
      <c r="C10" s="39"/>
      <c r="D10" s="40"/>
      <c r="E10" s="40"/>
      <c r="F10" s="40"/>
      <c r="G10" s="40"/>
      <c r="H10" s="40"/>
      <c r="I10" s="40"/>
    </row>
    <row r="11" spans="2:19">
      <c r="B11" s="38"/>
      <c r="C11" s="43" t="s">
        <v>155</v>
      </c>
      <c r="D11" s="44">
        <f>SUM(D13:D14)</f>
        <v>174329748.62</v>
      </c>
      <c r="E11" s="140">
        <f t="shared" ref="E11:I11" si="0">SUM(E13:E14)</f>
        <v>-2987458.77</v>
      </c>
      <c r="F11" s="44">
        <f>SUM(F13:F14)</f>
        <v>171342289.84999999</v>
      </c>
      <c r="G11" s="44">
        <f t="shared" si="0"/>
        <v>171342289.84999999</v>
      </c>
      <c r="H11" s="44">
        <f t="shared" si="0"/>
        <v>164840008.05000001</v>
      </c>
      <c r="I11" s="44">
        <f t="shared" si="0"/>
        <v>0</v>
      </c>
    </row>
    <row r="12" spans="2:19">
      <c r="B12" s="38"/>
      <c r="C12" s="43"/>
      <c r="D12" s="44"/>
      <c r="E12" s="44"/>
      <c r="F12" s="44"/>
      <c r="G12" s="44"/>
      <c r="H12" s="44"/>
      <c r="I12" s="44"/>
    </row>
    <row r="13" spans="2:19">
      <c r="B13" s="38"/>
      <c r="C13" s="49" t="s">
        <v>156</v>
      </c>
      <c r="D13" s="50">
        <v>0</v>
      </c>
      <c r="E13" s="50">
        <v>0</v>
      </c>
      <c r="F13" s="50">
        <f>D13+E13</f>
        <v>0</v>
      </c>
      <c r="G13" s="50">
        <v>0</v>
      </c>
      <c r="H13" s="50">
        <v>0</v>
      </c>
      <c r="I13" s="50">
        <f>F13-G13</f>
        <v>0</v>
      </c>
    </row>
    <row r="14" spans="2:19">
      <c r="B14" s="38"/>
      <c r="C14" s="49" t="s">
        <v>157</v>
      </c>
      <c r="D14" s="50">
        <v>174329748.62</v>
      </c>
      <c r="E14" s="141">
        <v>-2987458.77</v>
      </c>
      <c r="F14" s="50">
        <f>D14+E14</f>
        <v>171342289.84999999</v>
      </c>
      <c r="G14" s="50">
        <v>171342289.84999999</v>
      </c>
      <c r="H14" s="50">
        <v>164840008.05000001</v>
      </c>
      <c r="I14" s="50">
        <f>F14-G14</f>
        <v>0</v>
      </c>
    </row>
    <row r="15" spans="2:19">
      <c r="B15" s="38"/>
      <c r="C15" s="43"/>
      <c r="D15" s="44"/>
      <c r="E15" s="44"/>
      <c r="F15" s="44"/>
      <c r="G15" s="44"/>
      <c r="H15" s="44"/>
      <c r="I15" s="44"/>
    </row>
    <row r="16" spans="2:19">
      <c r="B16" s="38"/>
      <c r="C16" s="43" t="s">
        <v>158</v>
      </c>
      <c r="D16" s="44">
        <v>0</v>
      </c>
      <c r="E16" s="44">
        <v>0</v>
      </c>
      <c r="F16" s="44">
        <f>D16+E16</f>
        <v>0</v>
      </c>
      <c r="G16" s="44">
        <v>0</v>
      </c>
      <c r="H16" s="44">
        <v>0</v>
      </c>
      <c r="I16" s="44">
        <f>F16-G16</f>
        <v>0</v>
      </c>
    </row>
    <row r="17" spans="1:10">
      <c r="B17" s="38"/>
      <c r="C17" s="43"/>
      <c r="D17" s="44"/>
      <c r="E17" s="44"/>
      <c r="F17" s="44"/>
      <c r="G17" s="44"/>
      <c r="H17" s="44"/>
      <c r="I17" s="44"/>
    </row>
    <row r="18" spans="1:10">
      <c r="B18" s="38"/>
      <c r="C18" s="43"/>
      <c r="D18" s="44"/>
      <c r="E18" s="44"/>
      <c r="F18" s="44"/>
      <c r="G18" s="44"/>
      <c r="H18" s="44"/>
      <c r="I18" s="44"/>
    </row>
    <row r="19" spans="1:10">
      <c r="B19" s="38"/>
      <c r="C19" s="43" t="s">
        <v>159</v>
      </c>
      <c r="D19" s="44">
        <v>0</v>
      </c>
      <c r="E19" s="44">
        <v>0</v>
      </c>
      <c r="F19" s="44">
        <f>D19+E19</f>
        <v>0</v>
      </c>
      <c r="G19" s="44">
        <v>0</v>
      </c>
      <c r="H19" s="44">
        <v>0</v>
      </c>
      <c r="I19" s="44">
        <f>F19-G19</f>
        <v>0</v>
      </c>
    </row>
    <row r="20" spans="1:10">
      <c r="B20" s="38"/>
      <c r="C20" s="43"/>
      <c r="D20" s="44"/>
      <c r="E20" s="44"/>
      <c r="F20" s="44"/>
      <c r="G20" s="44"/>
      <c r="H20" s="44"/>
      <c r="I20" s="44"/>
    </row>
    <row r="21" spans="1:10">
      <c r="B21" s="38"/>
      <c r="C21" s="43"/>
      <c r="D21" s="44"/>
      <c r="E21" s="44"/>
      <c r="F21" s="44"/>
      <c r="G21" s="44"/>
      <c r="H21" s="44"/>
      <c r="I21" s="44"/>
    </row>
    <row r="22" spans="1:10">
      <c r="B22" s="38"/>
      <c r="C22" s="43" t="s">
        <v>160</v>
      </c>
      <c r="D22" s="44">
        <v>0</v>
      </c>
      <c r="E22" s="44">
        <v>0</v>
      </c>
      <c r="F22" s="44">
        <f>D22+E22</f>
        <v>0</v>
      </c>
      <c r="G22" s="44">
        <v>0</v>
      </c>
      <c r="H22" s="44">
        <v>0</v>
      </c>
      <c r="I22" s="44">
        <f>F22-G22</f>
        <v>0</v>
      </c>
    </row>
    <row r="23" spans="1:10">
      <c r="B23" s="38"/>
      <c r="C23" s="43"/>
      <c r="D23" s="44"/>
      <c r="E23" s="44"/>
      <c r="F23" s="44"/>
      <c r="G23" s="44"/>
      <c r="H23" s="44"/>
      <c r="I23" s="44"/>
    </row>
    <row r="24" spans="1:10">
      <c r="B24" s="38"/>
      <c r="C24" s="43"/>
      <c r="D24" s="44"/>
      <c r="E24" s="44"/>
      <c r="F24" s="44"/>
      <c r="G24" s="44"/>
      <c r="H24" s="44"/>
      <c r="I24" s="44"/>
    </row>
    <row r="25" spans="1:10">
      <c r="B25" s="38"/>
      <c r="C25" s="43" t="s">
        <v>161</v>
      </c>
      <c r="D25" s="44">
        <v>0</v>
      </c>
      <c r="E25" s="44">
        <v>0</v>
      </c>
      <c r="F25" s="44">
        <f>D25+E25</f>
        <v>0</v>
      </c>
      <c r="G25" s="44">
        <v>0</v>
      </c>
      <c r="H25" s="44">
        <v>0</v>
      </c>
      <c r="I25" s="44">
        <f>F25-G25</f>
        <v>0</v>
      </c>
    </row>
    <row r="26" spans="1:10">
      <c r="B26" s="38"/>
      <c r="C26" s="45"/>
      <c r="D26" s="46"/>
      <c r="E26" s="46"/>
      <c r="F26" s="46"/>
      <c r="G26" s="46"/>
      <c r="H26" s="46"/>
      <c r="I26" s="46"/>
    </row>
    <row r="27" spans="1:10">
      <c r="B27" s="38"/>
      <c r="C27" s="45"/>
      <c r="D27" s="46"/>
      <c r="E27" s="46"/>
      <c r="F27" s="46"/>
      <c r="G27" s="46"/>
      <c r="H27" s="46"/>
      <c r="I27" s="46"/>
    </row>
    <row r="28" spans="1:10">
      <c r="B28" s="38"/>
      <c r="C28" s="45"/>
      <c r="D28" s="46"/>
      <c r="E28" s="46"/>
      <c r="F28" s="46"/>
      <c r="G28" s="46"/>
      <c r="H28" s="46"/>
      <c r="I28" s="46"/>
    </row>
    <row r="29" spans="1:10">
      <c r="B29" s="38"/>
      <c r="C29" s="45"/>
      <c r="D29" s="46"/>
      <c r="E29" s="46"/>
      <c r="F29" s="46"/>
      <c r="G29" s="46"/>
      <c r="H29" s="46"/>
      <c r="I29" s="46"/>
    </row>
    <row r="30" spans="1:10">
      <c r="B30" s="38"/>
      <c r="C30" s="45"/>
      <c r="D30" s="46"/>
      <c r="E30" s="46"/>
      <c r="F30" s="46"/>
      <c r="G30" s="46"/>
      <c r="H30" s="46"/>
      <c r="I30" s="46"/>
    </row>
    <row r="31" spans="1:10">
      <c r="B31" s="38"/>
      <c r="C31" s="45"/>
      <c r="D31" s="46"/>
      <c r="E31" s="46"/>
      <c r="F31" s="46"/>
      <c r="G31" s="46"/>
      <c r="H31" s="46"/>
      <c r="I31" s="46"/>
    </row>
    <row r="32" spans="1:10" s="21" customFormat="1">
      <c r="A32" s="18"/>
      <c r="B32" s="38"/>
      <c r="C32" s="45"/>
      <c r="D32" s="46"/>
      <c r="E32" s="46"/>
      <c r="F32" s="46"/>
      <c r="G32" s="46"/>
      <c r="H32" s="46"/>
      <c r="I32" s="46"/>
      <c r="J32" s="18"/>
    </row>
    <row r="33" spans="2:9">
      <c r="B33" s="41"/>
      <c r="C33" s="47" t="s">
        <v>128</v>
      </c>
      <c r="D33" s="48">
        <f>D11+D16+D19+D22+D25</f>
        <v>174329748.62</v>
      </c>
      <c r="E33" s="139">
        <f t="shared" ref="E33:H33" si="1">E11+E16+E19+E22+E25</f>
        <v>-2987458.77</v>
      </c>
      <c r="F33" s="48">
        <f>F11+F16+F19+F22+F25</f>
        <v>171342289.84999999</v>
      </c>
      <c r="G33" s="48">
        <f t="shared" si="1"/>
        <v>171342289.84999999</v>
      </c>
      <c r="H33" s="48">
        <f t="shared" si="1"/>
        <v>164840008.05000001</v>
      </c>
      <c r="I33" s="48">
        <f>I11+I16+I19+I22+I25</f>
        <v>0</v>
      </c>
    </row>
    <row r="34" spans="2:9">
      <c r="B34" s="13"/>
      <c r="C34" s="13"/>
      <c r="D34" s="42"/>
      <c r="E34" s="42"/>
      <c r="F34" s="42"/>
      <c r="G34" s="42"/>
      <c r="H34" s="42"/>
      <c r="I34" s="133" t="s">
        <v>182</v>
      </c>
    </row>
    <row r="35" spans="2:9">
      <c r="D35" s="12"/>
      <c r="E35" s="12"/>
      <c r="F35" s="12"/>
      <c r="G35" s="12"/>
      <c r="H35" s="12"/>
      <c r="I35" s="12"/>
    </row>
    <row r="36" spans="2:9">
      <c r="D36" s="12"/>
      <c r="E36" s="12"/>
      <c r="F36" s="12"/>
      <c r="G36" s="12"/>
      <c r="H36" s="12"/>
      <c r="I36" s="12"/>
    </row>
  </sheetData>
  <mergeCells count="13">
    <mergeCell ref="L1:S1"/>
    <mergeCell ref="L2:S2"/>
    <mergeCell ref="L3:S3"/>
    <mergeCell ref="L4:S4"/>
    <mergeCell ref="B7:C8"/>
    <mergeCell ref="D7:H7"/>
    <mergeCell ref="I7:I8"/>
    <mergeCell ref="B1:I1"/>
    <mergeCell ref="B3:I3"/>
    <mergeCell ref="B4:I4"/>
    <mergeCell ref="B5:I5"/>
    <mergeCell ref="B2:I2"/>
    <mergeCell ref="B6:I6"/>
  </mergeCells>
  <printOptions horizontalCentered="1"/>
  <pageMargins left="0.23622047244094491" right="0.23622047244094491" top="0.74803149606299213" bottom="0.74803149606299213" header="0" footer="0"/>
  <pageSetup scale="98" orientation="landscape" horizontalDpi="300" verticalDpi="300" r:id="rId1"/>
  <headerFooter>
    <oddFooter>&amp;R&amp;8Presupuestaria/ &amp;P 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26"/>
  <sheetViews>
    <sheetView view="pageBreakPreview" topLeftCell="D22" zoomScale="140" zoomScaleSheetLayoutView="140" zoomScalePageLayoutView="85" workbookViewId="0">
      <selection activeCell="H13" sqref="H13"/>
    </sheetView>
  </sheetViews>
  <sheetFormatPr baseColWidth="10" defaultColWidth="11.42578125" defaultRowHeight="11.25"/>
  <cols>
    <col min="1" max="1" width="2.28515625" style="13" customWidth="1"/>
    <col min="2" max="2" width="3.28515625" style="11" customWidth="1"/>
    <col min="3" max="3" width="52.5703125" style="11" customWidth="1"/>
    <col min="4" max="4" width="13.85546875" style="11" customWidth="1"/>
    <col min="5" max="9" width="12.7109375" style="11" customWidth="1"/>
    <col min="10" max="10" width="2.7109375" style="13" customWidth="1"/>
    <col min="11" max="16384" width="11.42578125" style="11"/>
  </cols>
  <sheetData>
    <row r="1" spans="1:10" ht="18.75" customHeight="1">
      <c r="B1" s="155" t="s">
        <v>192</v>
      </c>
      <c r="C1" s="155"/>
      <c r="D1" s="155"/>
      <c r="E1" s="155"/>
      <c r="F1" s="155"/>
      <c r="G1" s="155"/>
      <c r="H1" s="155"/>
      <c r="I1" s="155"/>
    </row>
    <row r="2" spans="1:10">
      <c r="B2" s="160" t="s">
        <v>194</v>
      </c>
      <c r="C2" s="160"/>
      <c r="D2" s="160"/>
      <c r="E2" s="160"/>
      <c r="F2" s="160"/>
      <c r="G2" s="160"/>
      <c r="H2" s="160"/>
      <c r="I2" s="160"/>
    </row>
    <row r="3" spans="1:10">
      <c r="B3" s="160" t="s">
        <v>0</v>
      </c>
      <c r="C3" s="160"/>
      <c r="D3" s="160"/>
      <c r="E3" s="160"/>
      <c r="F3" s="160"/>
      <c r="G3" s="160"/>
      <c r="H3" s="160"/>
      <c r="I3" s="160"/>
    </row>
    <row r="4" spans="1:10">
      <c r="B4" s="160" t="s">
        <v>129</v>
      </c>
      <c r="C4" s="160"/>
      <c r="D4" s="160"/>
      <c r="E4" s="160"/>
      <c r="F4" s="160"/>
      <c r="G4" s="160"/>
      <c r="H4" s="160"/>
      <c r="I4" s="160"/>
    </row>
    <row r="5" spans="1:10">
      <c r="B5" s="160" t="s">
        <v>195</v>
      </c>
      <c r="C5" s="160"/>
      <c r="D5" s="160"/>
      <c r="E5" s="160"/>
      <c r="F5" s="160"/>
      <c r="G5" s="160"/>
      <c r="H5" s="160"/>
      <c r="I5" s="160"/>
      <c r="J5" s="11"/>
    </row>
    <row r="6" spans="1:10">
      <c r="B6" s="160" t="s">
        <v>179</v>
      </c>
      <c r="C6" s="160"/>
      <c r="D6" s="160"/>
      <c r="E6" s="160"/>
      <c r="F6" s="160"/>
      <c r="G6" s="160"/>
      <c r="H6" s="160"/>
      <c r="I6" s="160"/>
      <c r="J6" s="11"/>
    </row>
    <row r="7" spans="1:10">
      <c r="B7" s="162" t="s">
        <v>2</v>
      </c>
      <c r="C7" s="156"/>
      <c r="D7" s="158" t="s">
        <v>19</v>
      </c>
      <c r="E7" s="158"/>
      <c r="F7" s="158"/>
      <c r="G7" s="158"/>
      <c r="H7" s="158"/>
      <c r="I7" s="164" t="s">
        <v>4</v>
      </c>
    </row>
    <row r="8" spans="1:10" ht="22.5">
      <c r="B8" s="163"/>
      <c r="C8" s="157"/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165"/>
    </row>
    <row r="9" spans="1:10" ht="15" customHeight="1">
      <c r="B9" s="51"/>
      <c r="C9" s="52"/>
      <c r="D9" s="53"/>
      <c r="E9" s="53"/>
      <c r="F9" s="53"/>
      <c r="G9" s="53"/>
      <c r="H9" s="53"/>
      <c r="I9" s="53"/>
    </row>
    <row r="10" spans="1:10" ht="15" customHeight="1">
      <c r="B10" s="54"/>
      <c r="C10" s="55"/>
      <c r="D10" s="56"/>
      <c r="E10" s="56"/>
      <c r="F10" s="56"/>
      <c r="G10" s="56"/>
      <c r="H10" s="56"/>
      <c r="I10" s="56"/>
    </row>
    <row r="11" spans="1:10" ht="15" customHeight="1">
      <c r="B11" s="54"/>
      <c r="C11" s="55"/>
      <c r="D11" s="57"/>
      <c r="E11" s="57"/>
      <c r="F11" s="57"/>
      <c r="G11" s="57"/>
      <c r="H11" s="57"/>
      <c r="I11" s="58"/>
    </row>
    <row r="12" spans="1:10" s="17" customFormat="1" ht="35.25" customHeight="1">
      <c r="A12" s="14"/>
      <c r="B12" s="59"/>
      <c r="C12" s="60" t="s">
        <v>171</v>
      </c>
      <c r="D12" s="61">
        <v>174329748.62</v>
      </c>
      <c r="E12" s="143">
        <v>-2987458.77</v>
      </c>
      <c r="F12" s="61">
        <f>+D12+E12</f>
        <v>171342289.84999999</v>
      </c>
      <c r="G12" s="61">
        <v>171342289.84999999</v>
      </c>
      <c r="H12" s="61">
        <v>164840008.05000001</v>
      </c>
      <c r="I12" s="61">
        <f>+F12-G12</f>
        <v>0</v>
      </c>
      <c r="J12" s="14"/>
    </row>
    <row r="13" spans="1:10" s="17" customFormat="1" ht="35.25" customHeight="1">
      <c r="A13" s="14"/>
      <c r="B13" s="59"/>
      <c r="C13" s="62" t="s">
        <v>172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14"/>
    </row>
    <row r="14" spans="1:10" s="17" customFormat="1" ht="35.25" customHeight="1">
      <c r="A14" s="14"/>
      <c r="B14" s="59"/>
      <c r="C14" s="62" t="s">
        <v>173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14"/>
    </row>
    <row r="15" spans="1:10" s="17" customFormat="1" ht="35.25" customHeight="1">
      <c r="A15" s="14"/>
      <c r="B15" s="59"/>
      <c r="C15" s="62" t="s">
        <v>174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14"/>
    </row>
    <row r="16" spans="1:10" s="17" customFormat="1" ht="35.25" customHeight="1">
      <c r="A16" s="14"/>
      <c r="B16" s="59"/>
      <c r="C16" s="62" t="s">
        <v>175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14"/>
    </row>
    <row r="17" spans="1:10" s="17" customFormat="1" ht="35.25" customHeight="1">
      <c r="A17" s="14"/>
      <c r="B17" s="59"/>
      <c r="C17" s="62" t="s">
        <v>176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14"/>
    </row>
    <row r="18" spans="1:10" s="17" customFormat="1" ht="35.25" customHeight="1">
      <c r="A18" s="14"/>
      <c r="B18" s="59"/>
      <c r="C18" s="62" t="s">
        <v>177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14"/>
    </row>
    <row r="19" spans="1:10" ht="15" customHeight="1">
      <c r="B19" s="54"/>
      <c r="C19" s="63" t="s">
        <v>180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</row>
    <row r="20" spans="1:10" ht="15" customHeight="1">
      <c r="B20" s="54"/>
      <c r="C20" s="63"/>
      <c r="D20" s="64"/>
      <c r="E20" s="64"/>
      <c r="F20" s="64"/>
      <c r="G20" s="64"/>
      <c r="H20" s="64"/>
      <c r="I20" s="64"/>
    </row>
    <row r="21" spans="1:10" ht="15" customHeight="1">
      <c r="B21" s="54"/>
      <c r="C21" s="63"/>
      <c r="D21" s="64"/>
      <c r="E21" s="64"/>
      <c r="F21" s="64"/>
      <c r="G21" s="64"/>
      <c r="H21" s="64"/>
      <c r="I21" s="64"/>
    </row>
    <row r="22" spans="1:10" ht="15" customHeight="1">
      <c r="B22" s="54"/>
      <c r="C22" s="63"/>
      <c r="D22" s="58"/>
      <c r="E22" s="58"/>
      <c r="F22" s="58"/>
      <c r="G22" s="58"/>
      <c r="H22" s="58"/>
      <c r="I22" s="58"/>
    </row>
    <row r="23" spans="1:10" ht="15" customHeight="1">
      <c r="B23" s="65"/>
      <c r="C23" s="66"/>
      <c r="D23" s="67"/>
      <c r="E23" s="67"/>
      <c r="F23" s="67"/>
      <c r="G23" s="67"/>
      <c r="H23" s="67"/>
      <c r="I23" s="67"/>
    </row>
    <row r="24" spans="1:10" ht="15" customHeight="1">
      <c r="B24" s="68"/>
      <c r="C24" s="69" t="s">
        <v>128</v>
      </c>
      <c r="D24" s="70">
        <f>SUM(D11:D19)</f>
        <v>174329748.62</v>
      </c>
      <c r="E24" s="142">
        <f t="shared" ref="E24:I24" si="0">SUM(E11:E19)</f>
        <v>-2987458.77</v>
      </c>
      <c r="F24" s="70">
        <f t="shared" si="0"/>
        <v>171342289.84999999</v>
      </c>
      <c r="G24" s="70">
        <f t="shared" si="0"/>
        <v>171342289.84999999</v>
      </c>
      <c r="H24" s="70">
        <f t="shared" si="0"/>
        <v>164840008.05000001</v>
      </c>
      <c r="I24" s="70">
        <f t="shared" si="0"/>
        <v>0</v>
      </c>
    </row>
    <row r="25" spans="1:10">
      <c r="B25" s="13"/>
      <c r="C25" s="13"/>
      <c r="D25" s="13"/>
      <c r="E25" s="13"/>
      <c r="F25" s="13"/>
      <c r="G25" s="13"/>
      <c r="H25" s="13"/>
      <c r="I25" s="13"/>
    </row>
    <row r="26" spans="1:10">
      <c r="B26" s="13"/>
      <c r="C26" s="13"/>
      <c r="D26" s="13" t="s">
        <v>178</v>
      </c>
      <c r="E26" s="13"/>
      <c r="F26" s="13"/>
      <c r="G26" s="23"/>
      <c r="H26" s="13"/>
      <c r="I26" s="133" t="s">
        <v>183</v>
      </c>
    </row>
  </sheetData>
  <mergeCells count="9">
    <mergeCell ref="B7:C8"/>
    <mergeCell ref="D7:H7"/>
    <mergeCell ref="I7:I8"/>
    <mergeCell ref="B1:I1"/>
    <mergeCell ref="B2:I2"/>
    <mergeCell ref="B3:I3"/>
    <mergeCell ref="B4:I4"/>
    <mergeCell ref="B5:I5"/>
    <mergeCell ref="B6:I6"/>
  </mergeCells>
  <printOptions horizontalCentered="1"/>
  <pageMargins left="0.23622047244094491" right="0.43307086614173229" top="0.74803149606299213" bottom="0.74803149606299213" header="0" footer="0"/>
  <pageSetup scale="95" orientation="landscape" r:id="rId1"/>
  <headerFooter>
    <oddFooter>&amp;R&amp;8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topLeftCell="D18" zoomScale="160" zoomScaleSheetLayoutView="160" workbookViewId="0">
      <selection activeCell="E20" sqref="E20"/>
    </sheetView>
  </sheetViews>
  <sheetFormatPr baseColWidth="10" defaultColWidth="11.42578125" defaultRowHeight="11.25"/>
  <cols>
    <col min="1" max="1" width="2.5703125" style="13" customWidth="1"/>
    <col min="2" max="2" width="2" style="11" customWidth="1"/>
    <col min="3" max="3" width="45.85546875" style="11" customWidth="1"/>
    <col min="4" max="9" width="13.140625" style="11" customWidth="1"/>
    <col min="10" max="10" width="3" style="11" customWidth="1"/>
    <col min="11" max="16384" width="11.42578125" style="11"/>
  </cols>
  <sheetData>
    <row r="1" spans="1:9">
      <c r="B1" s="155" t="s">
        <v>192</v>
      </c>
      <c r="C1" s="155"/>
      <c r="D1" s="155"/>
      <c r="E1" s="155"/>
      <c r="F1" s="155"/>
      <c r="G1" s="155"/>
      <c r="H1" s="155"/>
      <c r="I1" s="155"/>
    </row>
    <row r="2" spans="1:9">
      <c r="B2" s="160" t="s">
        <v>194</v>
      </c>
      <c r="C2" s="160"/>
      <c r="D2" s="160"/>
      <c r="E2" s="160"/>
      <c r="F2" s="160"/>
      <c r="G2" s="160"/>
      <c r="H2" s="160"/>
      <c r="I2" s="160"/>
    </row>
    <row r="3" spans="1:9">
      <c r="B3" s="160" t="s">
        <v>0</v>
      </c>
      <c r="C3" s="160"/>
      <c r="D3" s="160"/>
      <c r="E3" s="160"/>
      <c r="F3" s="160"/>
      <c r="G3" s="160"/>
      <c r="H3" s="160"/>
      <c r="I3" s="160"/>
    </row>
    <row r="4" spans="1:9">
      <c r="B4" s="160" t="s">
        <v>1</v>
      </c>
      <c r="C4" s="160"/>
      <c r="D4" s="160"/>
      <c r="E4" s="160"/>
      <c r="F4" s="160"/>
      <c r="G4" s="160"/>
      <c r="H4" s="160"/>
      <c r="I4" s="160"/>
    </row>
    <row r="5" spans="1:9" s="13" customFormat="1">
      <c r="B5" s="160" t="s">
        <v>195</v>
      </c>
      <c r="C5" s="160"/>
      <c r="D5" s="160"/>
      <c r="E5" s="160"/>
      <c r="F5" s="160"/>
      <c r="G5" s="160"/>
      <c r="H5" s="160"/>
      <c r="I5" s="160"/>
    </row>
    <row r="6" spans="1:9" s="13" customFormat="1">
      <c r="B6" s="160" t="s">
        <v>179</v>
      </c>
      <c r="C6" s="160"/>
      <c r="D6" s="160"/>
      <c r="E6" s="160"/>
      <c r="F6" s="160"/>
      <c r="G6" s="160"/>
      <c r="H6" s="160"/>
      <c r="I6" s="160"/>
    </row>
    <row r="7" spans="1:9" ht="6.75" customHeight="1">
      <c r="B7" s="1"/>
      <c r="C7" s="1"/>
      <c r="D7" s="1"/>
      <c r="E7" s="1"/>
      <c r="F7" s="1"/>
      <c r="G7" s="1"/>
      <c r="H7" s="1"/>
      <c r="I7" s="1"/>
    </row>
    <row r="8" spans="1:9">
      <c r="B8" s="156" t="s">
        <v>2</v>
      </c>
      <c r="C8" s="156"/>
      <c r="D8" s="158" t="s">
        <v>3</v>
      </c>
      <c r="E8" s="158"/>
      <c r="F8" s="158"/>
      <c r="G8" s="158"/>
      <c r="H8" s="158"/>
      <c r="I8" s="158" t="s">
        <v>4</v>
      </c>
    </row>
    <row r="9" spans="1:9" ht="22.5">
      <c r="B9" s="157"/>
      <c r="C9" s="157"/>
      <c r="D9" s="2" t="s">
        <v>5</v>
      </c>
      <c r="E9" s="2" t="s">
        <v>6</v>
      </c>
      <c r="F9" s="2" t="s">
        <v>7</v>
      </c>
      <c r="G9" s="2" t="s">
        <v>8</v>
      </c>
      <c r="H9" s="2" t="s">
        <v>9</v>
      </c>
      <c r="I9" s="159"/>
    </row>
    <row r="10" spans="1:9">
      <c r="B10" s="3"/>
      <c r="C10" s="4"/>
      <c r="D10" s="5"/>
      <c r="E10" s="5"/>
      <c r="F10" s="5"/>
      <c r="G10" s="5"/>
      <c r="H10" s="5"/>
      <c r="I10" s="5"/>
    </row>
    <row r="11" spans="1:9">
      <c r="B11" s="6"/>
      <c r="C11" s="7"/>
      <c r="D11" s="8"/>
      <c r="E11" s="8"/>
      <c r="F11" s="8"/>
      <c r="G11" s="8"/>
      <c r="H11" s="8"/>
      <c r="I11" s="8"/>
    </row>
    <row r="12" spans="1:9" s="17" customFormat="1" ht="51" customHeight="1">
      <c r="A12" s="14"/>
      <c r="B12" s="6"/>
      <c r="C12" s="15" t="s">
        <v>12</v>
      </c>
      <c r="D12" s="16">
        <v>167229748.62</v>
      </c>
      <c r="E12" s="134">
        <v>-5748651.0099999998</v>
      </c>
      <c r="F12" s="16">
        <f>D12+E12</f>
        <v>161481097.61000001</v>
      </c>
      <c r="G12" s="16">
        <v>161481097.61000001</v>
      </c>
      <c r="H12" s="16">
        <v>157978815.81</v>
      </c>
      <c r="I12" s="16">
        <f>F12-G12</f>
        <v>0</v>
      </c>
    </row>
    <row r="13" spans="1:9" s="17" customFormat="1" ht="51" customHeight="1">
      <c r="A13" s="14"/>
      <c r="B13" s="9"/>
      <c r="C13" s="34" t="s">
        <v>13</v>
      </c>
      <c r="D13" s="16">
        <v>7100000</v>
      </c>
      <c r="E13" s="16">
        <v>2761192.24</v>
      </c>
      <c r="F13" s="16">
        <f>D13+E13</f>
        <v>9861192.2400000002</v>
      </c>
      <c r="G13" s="16">
        <v>9861192.2400000002</v>
      </c>
      <c r="H13" s="16">
        <v>6861192.2400000002</v>
      </c>
      <c r="I13" s="16">
        <f>F13-G13</f>
        <v>0</v>
      </c>
    </row>
    <row r="14" spans="1:9" s="17" customFormat="1" ht="51" customHeight="1">
      <c r="A14" s="14"/>
      <c r="B14" s="9"/>
      <c r="C14" s="15" t="s">
        <v>14</v>
      </c>
      <c r="D14" s="16">
        <v>0</v>
      </c>
      <c r="E14" s="16">
        <v>0</v>
      </c>
      <c r="F14" s="16">
        <f>D14+E14</f>
        <v>0</v>
      </c>
      <c r="G14" s="16">
        <v>0</v>
      </c>
      <c r="H14" s="16">
        <v>0</v>
      </c>
      <c r="I14" s="16">
        <f>F14-G14</f>
        <v>0</v>
      </c>
    </row>
    <row r="15" spans="1:9" s="17" customFormat="1" ht="51" customHeight="1">
      <c r="A15" s="14"/>
      <c r="B15" s="9"/>
      <c r="C15" s="15" t="s">
        <v>15</v>
      </c>
      <c r="D15" s="16">
        <v>0</v>
      </c>
      <c r="E15" s="16">
        <v>0</v>
      </c>
      <c r="F15" s="16">
        <f>D15+E15</f>
        <v>0</v>
      </c>
      <c r="G15" s="16">
        <v>0</v>
      </c>
      <c r="H15" s="16">
        <v>0</v>
      </c>
      <c r="I15" s="16">
        <f>F15-G15</f>
        <v>0</v>
      </c>
    </row>
    <row r="16" spans="1:9" s="17" customFormat="1" ht="51" customHeight="1">
      <c r="A16" s="14"/>
      <c r="B16" s="9"/>
      <c r="C16" s="15" t="s">
        <v>16</v>
      </c>
      <c r="D16" s="16">
        <v>0</v>
      </c>
      <c r="E16" s="16">
        <v>0</v>
      </c>
      <c r="F16" s="16">
        <f>D16+E16</f>
        <v>0</v>
      </c>
      <c r="G16" s="16">
        <v>0</v>
      </c>
      <c r="H16" s="16">
        <v>0</v>
      </c>
      <c r="I16" s="16">
        <f>F16-G16</f>
        <v>0</v>
      </c>
    </row>
    <row r="17" spans="1:9">
      <c r="B17" s="9"/>
      <c r="C17" s="15"/>
      <c r="D17" s="16"/>
      <c r="E17" s="16"/>
      <c r="F17" s="16"/>
      <c r="G17" s="16"/>
      <c r="H17" s="16"/>
      <c r="I17" s="16"/>
    </row>
    <row r="18" spans="1:9">
      <c r="B18" s="9"/>
      <c r="C18" s="15"/>
      <c r="D18" s="16"/>
      <c r="E18" s="16"/>
      <c r="F18" s="16"/>
      <c r="G18" s="16"/>
      <c r="H18" s="16"/>
      <c r="I18" s="16"/>
    </row>
    <row r="19" spans="1:9" s="21" customFormat="1">
      <c r="A19" s="18"/>
      <c r="B19" s="10"/>
      <c r="C19" s="19"/>
      <c r="D19" s="20"/>
      <c r="E19" s="20"/>
      <c r="F19" s="20"/>
      <c r="G19" s="20"/>
      <c r="H19" s="20"/>
      <c r="I19" s="20"/>
    </row>
    <row r="20" spans="1:9">
      <c r="B20" s="10"/>
      <c r="C20" s="19" t="s">
        <v>17</v>
      </c>
      <c r="D20" s="22">
        <f>SUM(D12:D19)</f>
        <v>174329748.62</v>
      </c>
      <c r="E20" s="144">
        <f t="shared" ref="E20:I20" si="0">SUM(E12:E19)</f>
        <v>-2987458.7699999996</v>
      </c>
      <c r="F20" s="22">
        <f t="shared" si="0"/>
        <v>171342289.85000002</v>
      </c>
      <c r="G20" s="22">
        <f t="shared" si="0"/>
        <v>171342289.85000002</v>
      </c>
      <c r="H20" s="22">
        <f t="shared" si="0"/>
        <v>164840008.05000001</v>
      </c>
      <c r="I20" s="22">
        <f t="shared" si="0"/>
        <v>0</v>
      </c>
    </row>
    <row r="21" spans="1:9">
      <c r="D21" s="35" t="s">
        <v>1</v>
      </c>
      <c r="E21" s="12"/>
      <c r="F21" s="12"/>
      <c r="G21" s="12"/>
      <c r="H21" s="12"/>
      <c r="I21" s="133" t="s">
        <v>184</v>
      </c>
    </row>
    <row r="22" spans="1:9">
      <c r="D22" s="12"/>
      <c r="E22" s="12"/>
      <c r="F22" s="12"/>
      <c r="G22" s="12"/>
      <c r="H22" s="12"/>
      <c r="I22" s="12"/>
    </row>
    <row r="24" spans="1:9">
      <c r="D24" s="12"/>
      <c r="E24" s="12"/>
      <c r="F24" s="12"/>
      <c r="G24" s="12"/>
      <c r="H24" s="12"/>
      <c r="I24" s="12"/>
    </row>
  </sheetData>
  <mergeCells count="9">
    <mergeCell ref="B1:I1"/>
    <mergeCell ref="B3:I3"/>
    <mergeCell ref="B4:I4"/>
    <mergeCell ref="B5:I5"/>
    <mergeCell ref="B8:C9"/>
    <mergeCell ref="D8:H8"/>
    <mergeCell ref="I8:I9"/>
    <mergeCell ref="B2:I2"/>
    <mergeCell ref="B6:I6"/>
  </mergeCells>
  <printOptions horizontalCentered="1"/>
  <pageMargins left="0.23622047244094491" right="0.23622047244094491" top="0.74803149606299213" bottom="0.74803149606299213" header="0" footer="0"/>
  <pageSetup orientation="landscape" horizontalDpi="300" verticalDpi="300" r:id="rId1"/>
  <headerFooter>
    <oddFooter>&amp;R&amp;8Presupuestaria/ &amp;P 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29"/>
  <sheetViews>
    <sheetView tabSelected="1" workbookViewId="0">
      <selection activeCell="D36" sqref="D36"/>
    </sheetView>
  </sheetViews>
  <sheetFormatPr baseColWidth="10" defaultRowHeight="11.25"/>
  <cols>
    <col min="1" max="1" width="2.5703125" style="13" customWidth="1"/>
    <col min="2" max="2" width="8" style="11" customWidth="1"/>
    <col min="3" max="3" width="45.85546875" style="11" customWidth="1"/>
    <col min="4" max="9" width="13.140625" style="11" customWidth="1"/>
    <col min="10" max="10" width="3" style="11" customWidth="1"/>
    <col min="11" max="256" width="11.42578125" style="11"/>
    <col min="257" max="257" width="2.5703125" style="11" customWidth="1"/>
    <col min="258" max="258" width="8" style="11" customWidth="1"/>
    <col min="259" max="259" width="45.85546875" style="11" customWidth="1"/>
    <col min="260" max="265" width="13.140625" style="11" customWidth="1"/>
    <col min="266" max="266" width="3" style="11" customWidth="1"/>
    <col min="267" max="512" width="11.42578125" style="11"/>
    <col min="513" max="513" width="2.5703125" style="11" customWidth="1"/>
    <col min="514" max="514" width="8" style="11" customWidth="1"/>
    <col min="515" max="515" width="45.85546875" style="11" customWidth="1"/>
    <col min="516" max="521" width="13.140625" style="11" customWidth="1"/>
    <col min="522" max="522" width="3" style="11" customWidth="1"/>
    <col min="523" max="768" width="11.42578125" style="11"/>
    <col min="769" max="769" width="2.5703125" style="11" customWidth="1"/>
    <col min="770" max="770" width="8" style="11" customWidth="1"/>
    <col min="771" max="771" width="45.85546875" style="11" customWidth="1"/>
    <col min="772" max="777" width="13.140625" style="11" customWidth="1"/>
    <col min="778" max="778" width="3" style="11" customWidth="1"/>
    <col min="779" max="1024" width="11.42578125" style="11"/>
    <col min="1025" max="1025" width="2.5703125" style="11" customWidth="1"/>
    <col min="1026" max="1026" width="8" style="11" customWidth="1"/>
    <col min="1027" max="1027" width="45.85546875" style="11" customWidth="1"/>
    <col min="1028" max="1033" width="13.140625" style="11" customWidth="1"/>
    <col min="1034" max="1034" width="3" style="11" customWidth="1"/>
    <col min="1035" max="1280" width="11.42578125" style="11"/>
    <col min="1281" max="1281" width="2.5703125" style="11" customWidth="1"/>
    <col min="1282" max="1282" width="8" style="11" customWidth="1"/>
    <col min="1283" max="1283" width="45.85546875" style="11" customWidth="1"/>
    <col min="1284" max="1289" width="13.140625" style="11" customWidth="1"/>
    <col min="1290" max="1290" width="3" style="11" customWidth="1"/>
    <col min="1291" max="1536" width="11.42578125" style="11"/>
    <col min="1537" max="1537" width="2.5703125" style="11" customWidth="1"/>
    <col min="1538" max="1538" width="8" style="11" customWidth="1"/>
    <col min="1539" max="1539" width="45.85546875" style="11" customWidth="1"/>
    <col min="1540" max="1545" width="13.140625" style="11" customWidth="1"/>
    <col min="1546" max="1546" width="3" style="11" customWidth="1"/>
    <col min="1547" max="1792" width="11.42578125" style="11"/>
    <col min="1793" max="1793" width="2.5703125" style="11" customWidth="1"/>
    <col min="1794" max="1794" width="8" style="11" customWidth="1"/>
    <col min="1795" max="1795" width="45.85546875" style="11" customWidth="1"/>
    <col min="1796" max="1801" width="13.140625" style="11" customWidth="1"/>
    <col min="1802" max="1802" width="3" style="11" customWidth="1"/>
    <col min="1803" max="2048" width="11.42578125" style="11"/>
    <col min="2049" max="2049" width="2.5703125" style="11" customWidth="1"/>
    <col min="2050" max="2050" width="8" style="11" customWidth="1"/>
    <col min="2051" max="2051" width="45.85546875" style="11" customWidth="1"/>
    <col min="2052" max="2057" width="13.140625" style="11" customWidth="1"/>
    <col min="2058" max="2058" width="3" style="11" customWidth="1"/>
    <col min="2059" max="2304" width="11.42578125" style="11"/>
    <col min="2305" max="2305" width="2.5703125" style="11" customWidth="1"/>
    <col min="2306" max="2306" width="8" style="11" customWidth="1"/>
    <col min="2307" max="2307" width="45.85546875" style="11" customWidth="1"/>
    <col min="2308" max="2313" width="13.140625" style="11" customWidth="1"/>
    <col min="2314" max="2314" width="3" style="11" customWidth="1"/>
    <col min="2315" max="2560" width="11.42578125" style="11"/>
    <col min="2561" max="2561" width="2.5703125" style="11" customWidth="1"/>
    <col min="2562" max="2562" width="8" style="11" customWidth="1"/>
    <col min="2563" max="2563" width="45.85546875" style="11" customWidth="1"/>
    <col min="2564" max="2569" width="13.140625" style="11" customWidth="1"/>
    <col min="2570" max="2570" width="3" style="11" customWidth="1"/>
    <col min="2571" max="2816" width="11.42578125" style="11"/>
    <col min="2817" max="2817" width="2.5703125" style="11" customWidth="1"/>
    <col min="2818" max="2818" width="8" style="11" customWidth="1"/>
    <col min="2819" max="2819" width="45.85546875" style="11" customWidth="1"/>
    <col min="2820" max="2825" width="13.140625" style="11" customWidth="1"/>
    <col min="2826" max="2826" width="3" style="11" customWidth="1"/>
    <col min="2827" max="3072" width="11.42578125" style="11"/>
    <col min="3073" max="3073" width="2.5703125" style="11" customWidth="1"/>
    <col min="3074" max="3074" width="8" style="11" customWidth="1"/>
    <col min="3075" max="3075" width="45.85546875" style="11" customWidth="1"/>
    <col min="3076" max="3081" width="13.140625" style="11" customWidth="1"/>
    <col min="3082" max="3082" width="3" style="11" customWidth="1"/>
    <col min="3083" max="3328" width="11.42578125" style="11"/>
    <col min="3329" max="3329" width="2.5703125" style="11" customWidth="1"/>
    <col min="3330" max="3330" width="8" style="11" customWidth="1"/>
    <col min="3331" max="3331" width="45.85546875" style="11" customWidth="1"/>
    <col min="3332" max="3337" width="13.140625" style="11" customWidth="1"/>
    <col min="3338" max="3338" width="3" style="11" customWidth="1"/>
    <col min="3339" max="3584" width="11.42578125" style="11"/>
    <col min="3585" max="3585" width="2.5703125" style="11" customWidth="1"/>
    <col min="3586" max="3586" width="8" style="11" customWidth="1"/>
    <col min="3587" max="3587" width="45.85546875" style="11" customWidth="1"/>
    <col min="3588" max="3593" width="13.140625" style="11" customWidth="1"/>
    <col min="3594" max="3594" width="3" style="11" customWidth="1"/>
    <col min="3595" max="3840" width="11.42578125" style="11"/>
    <col min="3841" max="3841" width="2.5703125" style="11" customWidth="1"/>
    <col min="3842" max="3842" width="8" style="11" customWidth="1"/>
    <col min="3843" max="3843" width="45.85546875" style="11" customWidth="1"/>
    <col min="3844" max="3849" width="13.140625" style="11" customWidth="1"/>
    <col min="3850" max="3850" width="3" style="11" customWidth="1"/>
    <col min="3851" max="4096" width="11.42578125" style="11"/>
    <col min="4097" max="4097" width="2.5703125" style="11" customWidth="1"/>
    <col min="4098" max="4098" width="8" style="11" customWidth="1"/>
    <col min="4099" max="4099" width="45.85546875" style="11" customWidth="1"/>
    <col min="4100" max="4105" width="13.140625" style="11" customWidth="1"/>
    <col min="4106" max="4106" width="3" style="11" customWidth="1"/>
    <col min="4107" max="4352" width="11.42578125" style="11"/>
    <col min="4353" max="4353" width="2.5703125" style="11" customWidth="1"/>
    <col min="4354" max="4354" width="8" style="11" customWidth="1"/>
    <col min="4355" max="4355" width="45.85546875" style="11" customWidth="1"/>
    <col min="4356" max="4361" width="13.140625" style="11" customWidth="1"/>
    <col min="4362" max="4362" width="3" style="11" customWidth="1"/>
    <col min="4363" max="4608" width="11.42578125" style="11"/>
    <col min="4609" max="4609" width="2.5703125" style="11" customWidth="1"/>
    <col min="4610" max="4610" width="8" style="11" customWidth="1"/>
    <col min="4611" max="4611" width="45.85546875" style="11" customWidth="1"/>
    <col min="4612" max="4617" width="13.140625" style="11" customWidth="1"/>
    <col min="4618" max="4618" width="3" style="11" customWidth="1"/>
    <col min="4619" max="4864" width="11.42578125" style="11"/>
    <col min="4865" max="4865" width="2.5703125" style="11" customWidth="1"/>
    <col min="4866" max="4866" width="8" style="11" customWidth="1"/>
    <col min="4867" max="4867" width="45.85546875" style="11" customWidth="1"/>
    <col min="4868" max="4873" width="13.140625" style="11" customWidth="1"/>
    <col min="4874" max="4874" width="3" style="11" customWidth="1"/>
    <col min="4875" max="5120" width="11.42578125" style="11"/>
    <col min="5121" max="5121" width="2.5703125" style="11" customWidth="1"/>
    <col min="5122" max="5122" width="8" style="11" customWidth="1"/>
    <col min="5123" max="5123" width="45.85546875" style="11" customWidth="1"/>
    <col min="5124" max="5129" width="13.140625" style="11" customWidth="1"/>
    <col min="5130" max="5130" width="3" style="11" customWidth="1"/>
    <col min="5131" max="5376" width="11.42578125" style="11"/>
    <col min="5377" max="5377" width="2.5703125" style="11" customWidth="1"/>
    <col min="5378" max="5378" width="8" style="11" customWidth="1"/>
    <col min="5379" max="5379" width="45.85546875" style="11" customWidth="1"/>
    <col min="5380" max="5385" width="13.140625" style="11" customWidth="1"/>
    <col min="5386" max="5386" width="3" style="11" customWidth="1"/>
    <col min="5387" max="5632" width="11.42578125" style="11"/>
    <col min="5633" max="5633" width="2.5703125" style="11" customWidth="1"/>
    <col min="5634" max="5634" width="8" style="11" customWidth="1"/>
    <col min="5635" max="5635" width="45.85546875" style="11" customWidth="1"/>
    <col min="5636" max="5641" width="13.140625" style="11" customWidth="1"/>
    <col min="5642" max="5642" width="3" style="11" customWidth="1"/>
    <col min="5643" max="5888" width="11.42578125" style="11"/>
    <col min="5889" max="5889" width="2.5703125" style="11" customWidth="1"/>
    <col min="5890" max="5890" width="8" style="11" customWidth="1"/>
    <col min="5891" max="5891" width="45.85546875" style="11" customWidth="1"/>
    <col min="5892" max="5897" width="13.140625" style="11" customWidth="1"/>
    <col min="5898" max="5898" width="3" style="11" customWidth="1"/>
    <col min="5899" max="6144" width="11.42578125" style="11"/>
    <col min="6145" max="6145" width="2.5703125" style="11" customWidth="1"/>
    <col min="6146" max="6146" width="8" style="11" customWidth="1"/>
    <col min="6147" max="6147" width="45.85546875" style="11" customWidth="1"/>
    <col min="6148" max="6153" width="13.140625" style="11" customWidth="1"/>
    <col min="6154" max="6154" width="3" style="11" customWidth="1"/>
    <col min="6155" max="6400" width="11.42578125" style="11"/>
    <col min="6401" max="6401" width="2.5703125" style="11" customWidth="1"/>
    <col min="6402" max="6402" width="8" style="11" customWidth="1"/>
    <col min="6403" max="6403" width="45.85546875" style="11" customWidth="1"/>
    <col min="6404" max="6409" width="13.140625" style="11" customWidth="1"/>
    <col min="6410" max="6410" width="3" style="11" customWidth="1"/>
    <col min="6411" max="6656" width="11.42578125" style="11"/>
    <col min="6657" max="6657" width="2.5703125" style="11" customWidth="1"/>
    <col min="6658" max="6658" width="8" style="11" customWidth="1"/>
    <col min="6659" max="6659" width="45.85546875" style="11" customWidth="1"/>
    <col min="6660" max="6665" width="13.140625" style="11" customWidth="1"/>
    <col min="6666" max="6666" width="3" style="11" customWidth="1"/>
    <col min="6667" max="6912" width="11.42578125" style="11"/>
    <col min="6913" max="6913" width="2.5703125" style="11" customWidth="1"/>
    <col min="6914" max="6914" width="8" style="11" customWidth="1"/>
    <col min="6915" max="6915" width="45.85546875" style="11" customWidth="1"/>
    <col min="6916" max="6921" width="13.140625" style="11" customWidth="1"/>
    <col min="6922" max="6922" width="3" style="11" customWidth="1"/>
    <col min="6923" max="7168" width="11.42578125" style="11"/>
    <col min="7169" max="7169" width="2.5703125" style="11" customWidth="1"/>
    <col min="7170" max="7170" width="8" style="11" customWidth="1"/>
    <col min="7171" max="7171" width="45.85546875" style="11" customWidth="1"/>
    <col min="7172" max="7177" width="13.140625" style="11" customWidth="1"/>
    <col min="7178" max="7178" width="3" style="11" customWidth="1"/>
    <col min="7179" max="7424" width="11.42578125" style="11"/>
    <col min="7425" max="7425" width="2.5703125" style="11" customWidth="1"/>
    <col min="7426" max="7426" width="8" style="11" customWidth="1"/>
    <col min="7427" max="7427" width="45.85546875" style="11" customWidth="1"/>
    <col min="7428" max="7433" width="13.140625" style="11" customWidth="1"/>
    <col min="7434" max="7434" width="3" style="11" customWidth="1"/>
    <col min="7435" max="7680" width="11.42578125" style="11"/>
    <col min="7681" max="7681" width="2.5703125" style="11" customWidth="1"/>
    <col min="7682" max="7682" width="8" style="11" customWidth="1"/>
    <col min="7683" max="7683" width="45.85546875" style="11" customWidth="1"/>
    <col min="7684" max="7689" width="13.140625" style="11" customWidth="1"/>
    <col min="7690" max="7690" width="3" style="11" customWidth="1"/>
    <col min="7691" max="7936" width="11.42578125" style="11"/>
    <col min="7937" max="7937" width="2.5703125" style="11" customWidth="1"/>
    <col min="7938" max="7938" width="8" style="11" customWidth="1"/>
    <col min="7939" max="7939" width="45.85546875" style="11" customWidth="1"/>
    <col min="7940" max="7945" width="13.140625" style="11" customWidth="1"/>
    <col min="7946" max="7946" width="3" style="11" customWidth="1"/>
    <col min="7947" max="8192" width="11.42578125" style="11"/>
    <col min="8193" max="8193" width="2.5703125" style="11" customWidth="1"/>
    <col min="8194" max="8194" width="8" style="11" customWidth="1"/>
    <col min="8195" max="8195" width="45.85546875" style="11" customWidth="1"/>
    <col min="8196" max="8201" width="13.140625" style="11" customWidth="1"/>
    <col min="8202" max="8202" width="3" style="11" customWidth="1"/>
    <col min="8203" max="8448" width="11.42578125" style="11"/>
    <col min="8449" max="8449" width="2.5703125" style="11" customWidth="1"/>
    <col min="8450" max="8450" width="8" style="11" customWidth="1"/>
    <col min="8451" max="8451" width="45.85546875" style="11" customWidth="1"/>
    <col min="8452" max="8457" width="13.140625" style="11" customWidth="1"/>
    <col min="8458" max="8458" width="3" style="11" customWidth="1"/>
    <col min="8459" max="8704" width="11.42578125" style="11"/>
    <col min="8705" max="8705" width="2.5703125" style="11" customWidth="1"/>
    <col min="8706" max="8706" width="8" style="11" customWidth="1"/>
    <col min="8707" max="8707" width="45.85546875" style="11" customWidth="1"/>
    <col min="8708" max="8713" width="13.140625" style="11" customWidth="1"/>
    <col min="8714" max="8714" width="3" style="11" customWidth="1"/>
    <col min="8715" max="8960" width="11.42578125" style="11"/>
    <col min="8961" max="8961" width="2.5703125" style="11" customWidth="1"/>
    <col min="8962" max="8962" width="8" style="11" customWidth="1"/>
    <col min="8963" max="8963" width="45.85546875" style="11" customWidth="1"/>
    <col min="8964" max="8969" width="13.140625" style="11" customWidth="1"/>
    <col min="8970" max="8970" width="3" style="11" customWidth="1"/>
    <col min="8971" max="9216" width="11.42578125" style="11"/>
    <col min="9217" max="9217" width="2.5703125" style="11" customWidth="1"/>
    <col min="9218" max="9218" width="8" style="11" customWidth="1"/>
    <col min="9219" max="9219" width="45.85546875" style="11" customWidth="1"/>
    <col min="9220" max="9225" width="13.140625" style="11" customWidth="1"/>
    <col min="9226" max="9226" width="3" style="11" customWidth="1"/>
    <col min="9227" max="9472" width="11.42578125" style="11"/>
    <col min="9473" max="9473" width="2.5703125" style="11" customWidth="1"/>
    <col min="9474" max="9474" width="8" style="11" customWidth="1"/>
    <col min="9475" max="9475" width="45.85546875" style="11" customWidth="1"/>
    <col min="9476" max="9481" width="13.140625" style="11" customWidth="1"/>
    <col min="9482" max="9482" width="3" style="11" customWidth="1"/>
    <col min="9483" max="9728" width="11.42578125" style="11"/>
    <col min="9729" max="9729" width="2.5703125" style="11" customWidth="1"/>
    <col min="9730" max="9730" width="8" style="11" customWidth="1"/>
    <col min="9731" max="9731" width="45.85546875" style="11" customWidth="1"/>
    <col min="9732" max="9737" width="13.140625" style="11" customWidth="1"/>
    <col min="9738" max="9738" width="3" style="11" customWidth="1"/>
    <col min="9739" max="9984" width="11.42578125" style="11"/>
    <col min="9985" max="9985" width="2.5703125" style="11" customWidth="1"/>
    <col min="9986" max="9986" width="8" style="11" customWidth="1"/>
    <col min="9987" max="9987" width="45.85546875" style="11" customWidth="1"/>
    <col min="9988" max="9993" width="13.140625" style="11" customWidth="1"/>
    <col min="9994" max="9994" width="3" style="11" customWidth="1"/>
    <col min="9995" max="10240" width="11.42578125" style="11"/>
    <col min="10241" max="10241" width="2.5703125" style="11" customWidth="1"/>
    <col min="10242" max="10242" width="8" style="11" customWidth="1"/>
    <col min="10243" max="10243" width="45.85546875" style="11" customWidth="1"/>
    <col min="10244" max="10249" width="13.140625" style="11" customWidth="1"/>
    <col min="10250" max="10250" width="3" style="11" customWidth="1"/>
    <col min="10251" max="10496" width="11.42578125" style="11"/>
    <col min="10497" max="10497" width="2.5703125" style="11" customWidth="1"/>
    <col min="10498" max="10498" width="8" style="11" customWidth="1"/>
    <col min="10499" max="10499" width="45.85546875" style="11" customWidth="1"/>
    <col min="10500" max="10505" width="13.140625" style="11" customWidth="1"/>
    <col min="10506" max="10506" width="3" style="11" customWidth="1"/>
    <col min="10507" max="10752" width="11.42578125" style="11"/>
    <col min="10753" max="10753" width="2.5703125" style="11" customWidth="1"/>
    <col min="10754" max="10754" width="8" style="11" customWidth="1"/>
    <col min="10755" max="10755" width="45.85546875" style="11" customWidth="1"/>
    <col min="10756" max="10761" width="13.140625" style="11" customWidth="1"/>
    <col min="10762" max="10762" width="3" style="11" customWidth="1"/>
    <col min="10763" max="11008" width="11.42578125" style="11"/>
    <col min="11009" max="11009" width="2.5703125" style="11" customWidth="1"/>
    <col min="11010" max="11010" width="8" style="11" customWidth="1"/>
    <col min="11011" max="11011" width="45.85546875" style="11" customWidth="1"/>
    <col min="11012" max="11017" width="13.140625" style="11" customWidth="1"/>
    <col min="11018" max="11018" width="3" style="11" customWidth="1"/>
    <col min="11019" max="11264" width="11.42578125" style="11"/>
    <col min="11265" max="11265" width="2.5703125" style="11" customWidth="1"/>
    <col min="11266" max="11266" width="8" style="11" customWidth="1"/>
    <col min="11267" max="11267" width="45.85546875" style="11" customWidth="1"/>
    <col min="11268" max="11273" width="13.140625" style="11" customWidth="1"/>
    <col min="11274" max="11274" width="3" style="11" customWidth="1"/>
    <col min="11275" max="11520" width="11.42578125" style="11"/>
    <col min="11521" max="11521" width="2.5703125" style="11" customWidth="1"/>
    <col min="11522" max="11522" width="8" style="11" customWidth="1"/>
    <col min="11523" max="11523" width="45.85546875" style="11" customWidth="1"/>
    <col min="11524" max="11529" width="13.140625" style="11" customWidth="1"/>
    <col min="11530" max="11530" width="3" style="11" customWidth="1"/>
    <col min="11531" max="11776" width="11.42578125" style="11"/>
    <col min="11777" max="11777" width="2.5703125" style="11" customWidth="1"/>
    <col min="11778" max="11778" width="8" style="11" customWidth="1"/>
    <col min="11779" max="11779" width="45.85546875" style="11" customWidth="1"/>
    <col min="11780" max="11785" width="13.140625" style="11" customWidth="1"/>
    <col min="11786" max="11786" width="3" style="11" customWidth="1"/>
    <col min="11787" max="12032" width="11.42578125" style="11"/>
    <col min="12033" max="12033" width="2.5703125" style="11" customWidth="1"/>
    <col min="12034" max="12034" width="8" style="11" customWidth="1"/>
    <col min="12035" max="12035" width="45.85546875" style="11" customWidth="1"/>
    <col min="12036" max="12041" width="13.140625" style="11" customWidth="1"/>
    <col min="12042" max="12042" width="3" style="11" customWidth="1"/>
    <col min="12043" max="12288" width="11.42578125" style="11"/>
    <col min="12289" max="12289" width="2.5703125" style="11" customWidth="1"/>
    <col min="12290" max="12290" width="8" style="11" customWidth="1"/>
    <col min="12291" max="12291" width="45.85546875" style="11" customWidth="1"/>
    <col min="12292" max="12297" width="13.140625" style="11" customWidth="1"/>
    <col min="12298" max="12298" width="3" style="11" customWidth="1"/>
    <col min="12299" max="12544" width="11.42578125" style="11"/>
    <col min="12545" max="12545" width="2.5703125" style="11" customWidth="1"/>
    <col min="12546" max="12546" width="8" style="11" customWidth="1"/>
    <col min="12547" max="12547" width="45.85546875" style="11" customWidth="1"/>
    <col min="12548" max="12553" width="13.140625" style="11" customWidth="1"/>
    <col min="12554" max="12554" width="3" style="11" customWidth="1"/>
    <col min="12555" max="12800" width="11.42578125" style="11"/>
    <col min="12801" max="12801" width="2.5703125" style="11" customWidth="1"/>
    <col min="12802" max="12802" width="8" style="11" customWidth="1"/>
    <col min="12803" max="12803" width="45.85546875" style="11" customWidth="1"/>
    <col min="12804" max="12809" width="13.140625" style="11" customWidth="1"/>
    <col min="12810" max="12810" width="3" style="11" customWidth="1"/>
    <col min="12811" max="13056" width="11.42578125" style="11"/>
    <col min="13057" max="13057" width="2.5703125" style="11" customWidth="1"/>
    <col min="13058" max="13058" width="8" style="11" customWidth="1"/>
    <col min="13059" max="13059" width="45.85546875" style="11" customWidth="1"/>
    <col min="13060" max="13065" width="13.140625" style="11" customWidth="1"/>
    <col min="13066" max="13066" width="3" style="11" customWidth="1"/>
    <col min="13067" max="13312" width="11.42578125" style="11"/>
    <col min="13313" max="13313" width="2.5703125" style="11" customWidth="1"/>
    <col min="13314" max="13314" width="8" style="11" customWidth="1"/>
    <col min="13315" max="13315" width="45.85546875" style="11" customWidth="1"/>
    <col min="13316" max="13321" width="13.140625" style="11" customWidth="1"/>
    <col min="13322" max="13322" width="3" style="11" customWidth="1"/>
    <col min="13323" max="13568" width="11.42578125" style="11"/>
    <col min="13569" max="13569" width="2.5703125" style="11" customWidth="1"/>
    <col min="13570" max="13570" width="8" style="11" customWidth="1"/>
    <col min="13571" max="13571" width="45.85546875" style="11" customWidth="1"/>
    <col min="13572" max="13577" width="13.140625" style="11" customWidth="1"/>
    <col min="13578" max="13578" width="3" style="11" customWidth="1"/>
    <col min="13579" max="13824" width="11.42578125" style="11"/>
    <col min="13825" max="13825" width="2.5703125" style="11" customWidth="1"/>
    <col min="13826" max="13826" width="8" style="11" customWidth="1"/>
    <col min="13827" max="13827" width="45.85546875" style="11" customWidth="1"/>
    <col min="13828" max="13833" width="13.140625" style="11" customWidth="1"/>
    <col min="13834" max="13834" width="3" style="11" customWidth="1"/>
    <col min="13835" max="14080" width="11.42578125" style="11"/>
    <col min="14081" max="14081" width="2.5703125" style="11" customWidth="1"/>
    <col min="14082" max="14082" width="8" style="11" customWidth="1"/>
    <col min="14083" max="14083" width="45.85546875" style="11" customWidth="1"/>
    <col min="14084" max="14089" width="13.140625" style="11" customWidth="1"/>
    <col min="14090" max="14090" width="3" style="11" customWidth="1"/>
    <col min="14091" max="14336" width="11.42578125" style="11"/>
    <col min="14337" max="14337" width="2.5703125" style="11" customWidth="1"/>
    <col min="14338" max="14338" width="8" style="11" customWidth="1"/>
    <col min="14339" max="14339" width="45.85546875" style="11" customWidth="1"/>
    <col min="14340" max="14345" width="13.140625" style="11" customWidth="1"/>
    <col min="14346" max="14346" width="3" style="11" customWidth="1"/>
    <col min="14347" max="14592" width="11.42578125" style="11"/>
    <col min="14593" max="14593" width="2.5703125" style="11" customWidth="1"/>
    <col min="14594" max="14594" width="8" style="11" customWidth="1"/>
    <col min="14595" max="14595" width="45.85546875" style="11" customWidth="1"/>
    <col min="14596" max="14601" width="13.140625" style="11" customWidth="1"/>
    <col min="14602" max="14602" width="3" style="11" customWidth="1"/>
    <col min="14603" max="14848" width="11.42578125" style="11"/>
    <col min="14849" max="14849" width="2.5703125" style="11" customWidth="1"/>
    <col min="14850" max="14850" width="8" style="11" customWidth="1"/>
    <col min="14851" max="14851" width="45.85546875" style="11" customWidth="1"/>
    <col min="14852" max="14857" width="13.140625" style="11" customWidth="1"/>
    <col min="14858" max="14858" width="3" style="11" customWidth="1"/>
    <col min="14859" max="15104" width="11.42578125" style="11"/>
    <col min="15105" max="15105" width="2.5703125" style="11" customWidth="1"/>
    <col min="15106" max="15106" width="8" style="11" customWidth="1"/>
    <col min="15107" max="15107" width="45.85546875" style="11" customWidth="1"/>
    <col min="15108" max="15113" width="13.140625" style="11" customWidth="1"/>
    <col min="15114" max="15114" width="3" style="11" customWidth="1"/>
    <col min="15115" max="15360" width="11.42578125" style="11"/>
    <col min="15361" max="15361" width="2.5703125" style="11" customWidth="1"/>
    <col min="15362" max="15362" width="8" style="11" customWidth="1"/>
    <col min="15363" max="15363" width="45.85546875" style="11" customWidth="1"/>
    <col min="15364" max="15369" width="13.140625" style="11" customWidth="1"/>
    <col min="15370" max="15370" width="3" style="11" customWidth="1"/>
    <col min="15371" max="15616" width="11.42578125" style="11"/>
    <col min="15617" max="15617" width="2.5703125" style="11" customWidth="1"/>
    <col min="15618" max="15618" width="8" style="11" customWidth="1"/>
    <col min="15619" max="15619" width="45.85546875" style="11" customWidth="1"/>
    <col min="15620" max="15625" width="13.140625" style="11" customWidth="1"/>
    <col min="15626" max="15626" width="3" style="11" customWidth="1"/>
    <col min="15627" max="15872" width="11.42578125" style="11"/>
    <col min="15873" max="15873" width="2.5703125" style="11" customWidth="1"/>
    <col min="15874" max="15874" width="8" style="11" customWidth="1"/>
    <col min="15875" max="15875" width="45.85546875" style="11" customWidth="1"/>
    <col min="15876" max="15881" width="13.140625" style="11" customWidth="1"/>
    <col min="15882" max="15882" width="3" style="11" customWidth="1"/>
    <col min="15883" max="16128" width="11.42578125" style="11"/>
    <col min="16129" max="16129" width="2.5703125" style="11" customWidth="1"/>
    <col min="16130" max="16130" width="8" style="11" customWidth="1"/>
    <col min="16131" max="16131" width="45.85546875" style="11" customWidth="1"/>
    <col min="16132" max="16137" width="13.140625" style="11" customWidth="1"/>
    <col min="16138" max="16138" width="3" style="11" customWidth="1"/>
    <col min="16139" max="16384" width="11.42578125" style="11"/>
  </cols>
  <sheetData>
    <row r="1" spans="1:9" ht="15" customHeight="1">
      <c r="B1" s="155" t="s">
        <v>192</v>
      </c>
      <c r="C1" s="155"/>
      <c r="D1" s="155"/>
      <c r="E1" s="155"/>
      <c r="F1" s="155"/>
      <c r="G1" s="155"/>
      <c r="H1" s="155"/>
      <c r="I1" s="155"/>
    </row>
    <row r="2" spans="1:9" ht="15" customHeight="1">
      <c r="B2" s="155" t="s">
        <v>194</v>
      </c>
      <c r="C2" s="155"/>
      <c r="D2" s="155"/>
      <c r="E2" s="155"/>
      <c r="F2" s="155"/>
      <c r="G2" s="155"/>
      <c r="H2" s="155"/>
      <c r="I2" s="155"/>
    </row>
    <row r="3" spans="1:9" ht="15" customHeight="1">
      <c r="B3" s="155" t="s">
        <v>0</v>
      </c>
      <c r="C3" s="155"/>
      <c r="D3" s="155"/>
      <c r="E3" s="155"/>
      <c r="F3" s="155"/>
      <c r="G3" s="155"/>
      <c r="H3" s="155"/>
      <c r="I3" s="155"/>
    </row>
    <row r="4" spans="1:9" ht="15" customHeight="1">
      <c r="B4" s="155" t="s">
        <v>197</v>
      </c>
      <c r="C4" s="155"/>
      <c r="D4" s="155"/>
      <c r="E4" s="155"/>
      <c r="F4" s="155"/>
      <c r="G4" s="155"/>
      <c r="H4" s="155"/>
      <c r="I4" s="155"/>
    </row>
    <row r="5" spans="1:9" s="13" customFormat="1" ht="15" customHeight="1">
      <c r="B5" s="155" t="s">
        <v>196</v>
      </c>
      <c r="C5" s="155"/>
      <c r="D5" s="155"/>
      <c r="E5" s="155"/>
      <c r="F5" s="155"/>
      <c r="G5" s="155"/>
      <c r="H5" s="155"/>
      <c r="I5" s="155"/>
    </row>
    <row r="6" spans="1:9" ht="15" customHeight="1">
      <c r="B6" s="151"/>
      <c r="C6" s="151"/>
      <c r="D6" s="151"/>
      <c r="E6" s="151"/>
      <c r="F6" s="151"/>
      <c r="G6" s="151"/>
      <c r="H6" s="151"/>
      <c r="I6" s="151"/>
    </row>
    <row r="7" spans="1:9" ht="15" customHeight="1">
      <c r="B7" s="156" t="s">
        <v>2</v>
      </c>
      <c r="C7" s="156"/>
      <c r="D7" s="158" t="s">
        <v>3</v>
      </c>
      <c r="E7" s="158"/>
      <c r="F7" s="158"/>
      <c r="G7" s="158"/>
      <c r="H7" s="158"/>
      <c r="I7" s="158" t="s">
        <v>4</v>
      </c>
    </row>
    <row r="8" spans="1:9" ht="15" customHeight="1">
      <c r="B8" s="157"/>
      <c r="C8" s="157"/>
      <c r="D8" s="137" t="s">
        <v>5</v>
      </c>
      <c r="E8" s="137" t="s">
        <v>6</v>
      </c>
      <c r="F8" s="137" t="s">
        <v>7</v>
      </c>
      <c r="G8" s="137" t="s">
        <v>8</v>
      </c>
      <c r="H8" s="137" t="s">
        <v>9</v>
      </c>
      <c r="I8" s="159"/>
    </row>
    <row r="9" spans="1:9" ht="15" customHeight="1">
      <c r="B9" s="157"/>
      <c r="C9" s="157"/>
      <c r="D9" s="137">
        <v>1</v>
      </c>
      <c r="E9" s="137">
        <v>2</v>
      </c>
      <c r="F9" s="137" t="s">
        <v>10</v>
      </c>
      <c r="G9" s="137">
        <v>4</v>
      </c>
      <c r="H9" s="137">
        <v>5</v>
      </c>
      <c r="I9" s="137" t="s">
        <v>11</v>
      </c>
    </row>
    <row r="10" spans="1:9" ht="15" customHeight="1">
      <c r="B10" s="3"/>
      <c r="C10" s="4"/>
      <c r="D10" s="5"/>
      <c r="E10" s="5"/>
      <c r="F10" s="5"/>
      <c r="G10" s="5"/>
      <c r="H10" s="5"/>
      <c r="I10" s="5"/>
    </row>
    <row r="11" spans="1:9" ht="15" customHeight="1">
      <c r="B11" s="6"/>
      <c r="C11" s="7"/>
      <c r="D11" s="8"/>
      <c r="E11" s="8"/>
      <c r="F11" s="8"/>
      <c r="G11" s="8"/>
      <c r="H11" s="8"/>
      <c r="I11" s="8"/>
    </row>
    <row r="12" spans="1:9" s="17" customFormat="1" ht="35.25" customHeight="1">
      <c r="A12" s="14"/>
      <c r="B12" s="9">
        <v>1000</v>
      </c>
      <c r="C12" s="15" t="s">
        <v>198</v>
      </c>
      <c r="D12" s="16">
        <v>53730679</v>
      </c>
      <c r="E12" s="152">
        <v>-7156494.4800000004</v>
      </c>
      <c r="F12" s="16">
        <f>+D12+E12</f>
        <v>46574184.519999996</v>
      </c>
      <c r="G12" s="16">
        <v>46574184.520000003</v>
      </c>
      <c r="H12" s="16">
        <v>44595320.57</v>
      </c>
      <c r="I12" s="16">
        <f>+F12-G12</f>
        <v>0</v>
      </c>
    </row>
    <row r="13" spans="1:9" s="17" customFormat="1" ht="35.25" customHeight="1">
      <c r="A13" s="14"/>
      <c r="B13" s="9">
        <v>2000</v>
      </c>
      <c r="C13" s="15" t="s">
        <v>28</v>
      </c>
      <c r="D13" s="16">
        <v>10936572.9</v>
      </c>
      <c r="E13" s="152">
        <v>1533608.1</v>
      </c>
      <c r="F13" s="16">
        <f t="shared" ref="F13:F20" si="0">+D13+E13</f>
        <v>12470181</v>
      </c>
      <c r="G13" s="16">
        <v>12470181</v>
      </c>
      <c r="H13" s="16">
        <v>11583039.23</v>
      </c>
      <c r="I13" s="16">
        <f t="shared" ref="I13:I20" si="1">+F13-G13</f>
        <v>0</v>
      </c>
    </row>
    <row r="14" spans="1:9" s="17" customFormat="1" ht="35.25" customHeight="1">
      <c r="A14" s="14"/>
      <c r="B14" s="9">
        <v>3000</v>
      </c>
      <c r="C14" s="15" t="s">
        <v>38</v>
      </c>
      <c r="D14" s="16">
        <v>23007896.210000001</v>
      </c>
      <c r="E14" s="16">
        <v>7253077.1299999999</v>
      </c>
      <c r="F14" s="16">
        <f t="shared" si="0"/>
        <v>30260973.34</v>
      </c>
      <c r="G14" s="16">
        <v>30260973.34</v>
      </c>
      <c r="H14" s="16">
        <v>29715237.829999998</v>
      </c>
      <c r="I14" s="16">
        <f t="shared" si="1"/>
        <v>0</v>
      </c>
    </row>
    <row r="15" spans="1:9" s="17" customFormat="1" ht="35.25" customHeight="1">
      <c r="A15" s="14"/>
      <c r="B15" s="9">
        <v>4000</v>
      </c>
      <c r="C15" s="15" t="s">
        <v>49</v>
      </c>
      <c r="D15" s="16">
        <v>79554600.510000005</v>
      </c>
      <c r="E15" s="152">
        <v>-7378841.7599999998</v>
      </c>
      <c r="F15" s="16">
        <f t="shared" si="0"/>
        <v>72175758.75</v>
      </c>
      <c r="G15" s="16">
        <v>72175758.75</v>
      </c>
      <c r="H15" s="16">
        <v>72055218.180000007</v>
      </c>
      <c r="I15" s="16">
        <f t="shared" si="1"/>
        <v>0</v>
      </c>
    </row>
    <row r="16" spans="1:9" s="17" customFormat="1" ht="35.25" customHeight="1">
      <c r="A16" s="14"/>
      <c r="B16" s="9">
        <v>5000</v>
      </c>
      <c r="C16" s="15" t="s">
        <v>58</v>
      </c>
      <c r="D16" s="16">
        <v>100000</v>
      </c>
      <c r="E16" s="16">
        <v>510325.88</v>
      </c>
      <c r="F16" s="16">
        <f t="shared" si="0"/>
        <v>610325.88</v>
      </c>
      <c r="G16" s="16">
        <v>610325.88</v>
      </c>
      <c r="H16" s="16">
        <v>610325.88</v>
      </c>
      <c r="I16" s="16">
        <f t="shared" si="1"/>
        <v>0</v>
      </c>
    </row>
    <row r="17" spans="1:9" s="17" customFormat="1" ht="35.25" customHeight="1">
      <c r="A17" s="14"/>
      <c r="B17" s="9">
        <v>6000</v>
      </c>
      <c r="C17" s="15" t="s">
        <v>68</v>
      </c>
      <c r="D17" s="16">
        <v>7000000</v>
      </c>
      <c r="E17" s="152">
        <v>2250866.36</v>
      </c>
      <c r="F17" s="16">
        <f t="shared" si="0"/>
        <v>9250866.3599999994</v>
      </c>
      <c r="G17" s="16">
        <v>9250866.3599999994</v>
      </c>
      <c r="H17" s="16">
        <v>6250866.3600000003</v>
      </c>
      <c r="I17" s="16">
        <f t="shared" si="1"/>
        <v>0</v>
      </c>
    </row>
    <row r="18" spans="1:9" s="17" customFormat="1" ht="35.25" customHeight="1">
      <c r="A18" s="14"/>
      <c r="B18" s="9">
        <v>7000</v>
      </c>
      <c r="C18" s="15" t="s">
        <v>73</v>
      </c>
      <c r="D18" s="16">
        <v>0</v>
      </c>
      <c r="E18" s="16">
        <v>0</v>
      </c>
      <c r="F18" s="16">
        <f t="shared" si="0"/>
        <v>0</v>
      </c>
      <c r="G18" s="16">
        <v>0</v>
      </c>
      <c r="H18" s="16">
        <v>0</v>
      </c>
      <c r="I18" s="16">
        <f t="shared" si="1"/>
        <v>0</v>
      </c>
    </row>
    <row r="19" spans="1:9" s="17" customFormat="1" ht="35.25" customHeight="1">
      <c r="A19" s="14"/>
      <c r="B19" s="9">
        <v>8000</v>
      </c>
      <c r="C19" s="15" t="s">
        <v>81</v>
      </c>
      <c r="D19" s="16">
        <v>0</v>
      </c>
      <c r="E19" s="16">
        <v>0</v>
      </c>
      <c r="F19" s="16">
        <f t="shared" si="0"/>
        <v>0</v>
      </c>
      <c r="G19" s="16">
        <v>0</v>
      </c>
      <c r="H19" s="16">
        <v>0</v>
      </c>
      <c r="I19" s="16">
        <f t="shared" si="1"/>
        <v>0</v>
      </c>
    </row>
    <row r="20" spans="1:9" s="17" customFormat="1" ht="35.25" customHeight="1">
      <c r="A20" s="14"/>
      <c r="B20" s="9">
        <v>9000</v>
      </c>
      <c r="C20" s="15" t="s">
        <v>84</v>
      </c>
      <c r="D20" s="16">
        <v>0</v>
      </c>
      <c r="E20" s="16">
        <v>0</v>
      </c>
      <c r="F20" s="16">
        <f t="shared" si="0"/>
        <v>0</v>
      </c>
      <c r="G20" s="16">
        <v>0</v>
      </c>
      <c r="H20" s="16">
        <v>0</v>
      </c>
      <c r="I20" s="16">
        <f t="shared" si="1"/>
        <v>0</v>
      </c>
    </row>
    <row r="21" spans="1:9" ht="15" customHeight="1">
      <c r="B21" s="9"/>
      <c r="C21" s="15"/>
      <c r="D21" s="16"/>
      <c r="E21" s="16"/>
      <c r="F21" s="16"/>
      <c r="G21" s="16"/>
      <c r="H21" s="16"/>
      <c r="I21" s="16"/>
    </row>
    <row r="22" spans="1:9" ht="15" customHeight="1">
      <c r="B22" s="9"/>
      <c r="C22" s="15"/>
      <c r="D22" s="16"/>
      <c r="E22" s="16"/>
      <c r="F22" s="16"/>
      <c r="G22" s="16"/>
      <c r="H22" s="16"/>
      <c r="I22" s="16"/>
    </row>
    <row r="23" spans="1:9" s="21" customFormat="1" ht="15" customHeight="1">
      <c r="A23" s="18"/>
      <c r="B23" s="10"/>
      <c r="C23" s="19"/>
      <c r="D23" s="20"/>
      <c r="E23" s="20"/>
      <c r="F23" s="20"/>
      <c r="G23" s="20"/>
      <c r="H23" s="20"/>
      <c r="I23" s="20"/>
    </row>
    <row r="24" spans="1:9" ht="15" customHeight="1">
      <c r="B24" s="10"/>
      <c r="C24" s="19" t="s">
        <v>17</v>
      </c>
      <c r="D24" s="22">
        <f t="shared" ref="D24:I24" si="2">SUM(D12:D23)</f>
        <v>174329748.62</v>
      </c>
      <c r="E24" s="153">
        <f t="shared" si="2"/>
        <v>-2987458.7700000009</v>
      </c>
      <c r="F24" s="22">
        <f t="shared" si="2"/>
        <v>171342289.85000002</v>
      </c>
      <c r="G24" s="22">
        <f t="shared" si="2"/>
        <v>171342289.85000002</v>
      </c>
      <c r="H24" s="22">
        <f t="shared" si="2"/>
        <v>164810008.05000001</v>
      </c>
      <c r="I24" s="22">
        <f t="shared" si="2"/>
        <v>0</v>
      </c>
    </row>
    <row r="25" spans="1:9">
      <c r="D25" s="12"/>
      <c r="E25" s="23" t="s">
        <v>199</v>
      </c>
      <c r="F25" s="12"/>
      <c r="G25" s="12"/>
      <c r="H25" s="12"/>
      <c r="I25" s="12"/>
    </row>
    <row r="26" spans="1:9">
      <c r="D26" s="12"/>
      <c r="E26" s="12"/>
      <c r="F26" s="12"/>
      <c r="G26" s="12"/>
      <c r="H26" s="12"/>
      <c r="I26" s="12"/>
    </row>
    <row r="28" spans="1:9">
      <c r="D28" s="12"/>
      <c r="E28" s="12"/>
      <c r="F28" s="12"/>
      <c r="G28" s="12"/>
      <c r="H28" s="12"/>
      <c r="I28" s="12"/>
    </row>
    <row r="29" spans="1:9">
      <c r="G29" s="154"/>
    </row>
  </sheetData>
  <mergeCells count="8">
    <mergeCell ref="B7:C9"/>
    <mergeCell ref="D7:H7"/>
    <mergeCell ref="I7:I8"/>
    <mergeCell ref="B1:I1"/>
    <mergeCell ref="B2:I2"/>
    <mergeCell ref="B3:I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8"/>
  <sheetViews>
    <sheetView view="pageBreakPreview" topLeftCell="A13" zoomScale="150" zoomScaleSheetLayoutView="150" workbookViewId="0">
      <selection activeCell="H28" sqref="H28:H36"/>
    </sheetView>
  </sheetViews>
  <sheetFormatPr baseColWidth="10" defaultColWidth="11.42578125" defaultRowHeight="11.25"/>
  <cols>
    <col min="1" max="1" width="2.42578125" style="13" customWidth="1"/>
    <col min="2" max="2" width="4.5703125" style="11" customWidth="1"/>
    <col min="3" max="3" width="57.28515625" style="11" customWidth="1"/>
    <col min="4" max="9" width="12.7109375" style="11" customWidth="1"/>
    <col min="10" max="16384" width="11.42578125" style="11"/>
  </cols>
  <sheetData>
    <row r="1" spans="2:15">
      <c r="B1" s="155" t="s">
        <v>192</v>
      </c>
      <c r="C1" s="155"/>
      <c r="D1" s="155"/>
      <c r="E1" s="155"/>
      <c r="F1" s="155"/>
      <c r="G1" s="155"/>
      <c r="H1" s="155"/>
      <c r="I1" s="155"/>
    </row>
    <row r="2" spans="2:15">
      <c r="B2" s="160" t="s">
        <v>194</v>
      </c>
      <c r="C2" s="160"/>
      <c r="D2" s="160"/>
      <c r="E2" s="160"/>
      <c r="F2" s="160"/>
      <c r="G2" s="160"/>
      <c r="H2" s="160"/>
      <c r="I2" s="160"/>
    </row>
    <row r="3" spans="2:15">
      <c r="B3" s="160" t="s">
        <v>0</v>
      </c>
      <c r="C3" s="160"/>
      <c r="D3" s="160"/>
      <c r="E3" s="160"/>
      <c r="F3" s="160"/>
      <c r="G3" s="160"/>
      <c r="H3" s="160"/>
      <c r="I3" s="160"/>
    </row>
    <row r="4" spans="2:15">
      <c r="B4" s="160" t="s">
        <v>18</v>
      </c>
      <c r="C4" s="160"/>
      <c r="D4" s="160"/>
      <c r="E4" s="160"/>
      <c r="F4" s="160"/>
      <c r="G4" s="160"/>
      <c r="H4" s="160"/>
      <c r="I4" s="160"/>
    </row>
    <row r="5" spans="2:15" s="13" customFormat="1">
      <c r="B5" s="160" t="s">
        <v>196</v>
      </c>
      <c r="C5" s="160"/>
      <c r="D5" s="160"/>
      <c r="E5" s="160"/>
      <c r="F5" s="160"/>
      <c r="G5" s="160"/>
      <c r="H5" s="160"/>
      <c r="I5" s="160"/>
    </row>
    <row r="6" spans="2:15" s="13" customFormat="1">
      <c r="B6" s="160" t="s">
        <v>179</v>
      </c>
      <c r="C6" s="160"/>
      <c r="D6" s="160"/>
      <c r="E6" s="160"/>
      <c r="F6" s="160"/>
      <c r="G6" s="160"/>
      <c r="H6" s="160"/>
      <c r="I6" s="160"/>
    </row>
    <row r="7" spans="2:15">
      <c r="B7" s="156" t="s">
        <v>2</v>
      </c>
      <c r="C7" s="156"/>
      <c r="D7" s="158" t="s">
        <v>19</v>
      </c>
      <c r="E7" s="158"/>
      <c r="F7" s="158"/>
      <c r="G7" s="158"/>
      <c r="H7" s="158"/>
      <c r="I7" s="158" t="s">
        <v>4</v>
      </c>
    </row>
    <row r="8" spans="2:15" ht="33.75" customHeight="1">
      <c r="B8" s="157"/>
      <c r="C8" s="157"/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159"/>
    </row>
    <row r="9" spans="2:15" ht="13.9" customHeight="1">
      <c r="B9" s="166" t="s">
        <v>20</v>
      </c>
      <c r="C9" s="167"/>
      <c r="D9" s="24">
        <f>SUM(D10:D16)</f>
        <v>53730679</v>
      </c>
      <c r="E9" s="135">
        <f>SUM(E10:E16)</f>
        <v>-7156494.4799999995</v>
      </c>
      <c r="F9" s="24">
        <f>D9+E9</f>
        <v>46574184.520000003</v>
      </c>
      <c r="G9" s="24">
        <f>SUM(G10:G16)</f>
        <v>46574184.520000003</v>
      </c>
      <c r="H9" s="24">
        <f>SUM(H10:H16)</f>
        <v>44595320.57</v>
      </c>
      <c r="I9" s="24">
        <f>F9-G9</f>
        <v>0</v>
      </c>
    </row>
    <row r="10" spans="2:15" ht="13.9" customHeight="1">
      <c r="B10" s="25"/>
      <c r="C10" s="26" t="s">
        <v>21</v>
      </c>
      <c r="D10" s="16">
        <v>13436636</v>
      </c>
      <c r="E10" s="134">
        <v>-808576.31</v>
      </c>
      <c r="F10" s="16">
        <f t="shared" ref="F10:F36" si="0">D10+E10</f>
        <v>12628059.689999999</v>
      </c>
      <c r="G10" s="16">
        <v>12628059.689999999</v>
      </c>
      <c r="H10" s="16">
        <v>12621277.17</v>
      </c>
      <c r="I10" s="16">
        <f t="shared" ref="I10:I36" si="1">F10-G10</f>
        <v>0</v>
      </c>
    </row>
    <row r="11" spans="2:15" ht="13.9" customHeight="1">
      <c r="B11" s="25"/>
      <c r="C11" s="26" t="s">
        <v>22</v>
      </c>
      <c r="D11" s="16">
        <v>0</v>
      </c>
      <c r="E11" s="16">
        <v>0</v>
      </c>
      <c r="F11" s="16">
        <f t="shared" si="0"/>
        <v>0</v>
      </c>
      <c r="G11" s="16">
        <v>0</v>
      </c>
      <c r="H11" s="16">
        <v>0</v>
      </c>
      <c r="I11" s="16">
        <f t="shared" si="1"/>
        <v>0</v>
      </c>
    </row>
    <row r="12" spans="2:15" ht="13.9" customHeight="1">
      <c r="B12" s="25"/>
      <c r="C12" s="26" t="s">
        <v>23</v>
      </c>
      <c r="D12" s="16">
        <v>4709443</v>
      </c>
      <c r="E12" s="134">
        <v>-832464.85</v>
      </c>
      <c r="F12" s="16">
        <f t="shared" si="0"/>
        <v>3876978.15</v>
      </c>
      <c r="G12" s="16">
        <v>3876978.15</v>
      </c>
      <c r="H12" s="16">
        <v>3876978.15</v>
      </c>
      <c r="I12" s="16">
        <f t="shared" si="1"/>
        <v>0</v>
      </c>
    </row>
    <row r="13" spans="2:15" ht="13.9" customHeight="1">
      <c r="B13" s="25"/>
      <c r="C13" s="26" t="s">
        <v>24</v>
      </c>
      <c r="D13" s="16">
        <v>19908226</v>
      </c>
      <c r="E13" s="134">
        <v>-3102053.71</v>
      </c>
      <c r="F13" s="16">
        <f t="shared" si="0"/>
        <v>16806172.289999999</v>
      </c>
      <c r="G13" s="16">
        <v>16806172.289999999</v>
      </c>
      <c r="H13" s="16">
        <v>14842636.16</v>
      </c>
      <c r="I13" s="16">
        <f t="shared" si="1"/>
        <v>0</v>
      </c>
    </row>
    <row r="14" spans="2:15" ht="13.9" customHeight="1">
      <c r="B14" s="25"/>
      <c r="C14" s="26" t="s">
        <v>25</v>
      </c>
      <c r="D14" s="16">
        <v>15437792</v>
      </c>
      <c r="E14" s="134">
        <v>-2538477.3199999998</v>
      </c>
      <c r="F14" s="16">
        <f t="shared" si="0"/>
        <v>12899314.68</v>
      </c>
      <c r="G14" s="16">
        <v>12899314.68</v>
      </c>
      <c r="H14" s="16">
        <v>12890769.380000001</v>
      </c>
      <c r="I14" s="16">
        <f t="shared" si="1"/>
        <v>0</v>
      </c>
    </row>
    <row r="15" spans="2:15" ht="13.9" customHeight="1">
      <c r="B15" s="25"/>
      <c r="C15" s="26" t="s">
        <v>26</v>
      </c>
      <c r="D15" s="16">
        <v>0</v>
      </c>
      <c r="E15" s="16">
        <v>0</v>
      </c>
      <c r="F15" s="16">
        <f t="shared" si="0"/>
        <v>0</v>
      </c>
      <c r="G15" s="16">
        <v>0</v>
      </c>
      <c r="H15" s="16">
        <v>0</v>
      </c>
      <c r="I15" s="16">
        <f t="shared" si="1"/>
        <v>0</v>
      </c>
    </row>
    <row r="16" spans="2:15" ht="13.9" customHeight="1">
      <c r="B16" s="25"/>
      <c r="C16" s="26" t="s">
        <v>27</v>
      </c>
      <c r="D16" s="16">
        <v>238582</v>
      </c>
      <c r="E16" s="16">
        <v>125077.71</v>
      </c>
      <c r="F16" s="16">
        <f t="shared" si="0"/>
        <v>363659.71</v>
      </c>
      <c r="G16" s="16">
        <v>363659.71</v>
      </c>
      <c r="H16" s="16">
        <v>363659.71</v>
      </c>
      <c r="I16" s="16">
        <f t="shared" si="1"/>
        <v>0</v>
      </c>
      <c r="J16" s="12"/>
      <c r="K16" s="12"/>
      <c r="L16" s="12"/>
      <c r="M16" s="12"/>
      <c r="N16" s="12"/>
      <c r="O16" s="12"/>
    </row>
    <row r="17" spans="2:16" ht="13.9" customHeight="1">
      <c r="B17" s="166" t="s">
        <v>28</v>
      </c>
      <c r="C17" s="167"/>
      <c r="D17" s="27">
        <f>SUM(D18:D26)</f>
        <v>10936572.9</v>
      </c>
      <c r="E17" s="136">
        <f t="shared" ref="E17:H17" si="2">SUM(E18:E26)</f>
        <v>1533608.1</v>
      </c>
      <c r="F17" s="27">
        <f t="shared" si="0"/>
        <v>12470181</v>
      </c>
      <c r="G17" s="27">
        <f>SUM(G18:G26)</f>
        <v>12470181</v>
      </c>
      <c r="H17" s="27">
        <f t="shared" si="2"/>
        <v>11583039.23</v>
      </c>
      <c r="I17" s="27">
        <f t="shared" si="1"/>
        <v>0</v>
      </c>
    </row>
    <row r="18" spans="2:16" ht="18.75" customHeight="1">
      <c r="B18" s="28"/>
      <c r="C18" s="26" t="s">
        <v>29</v>
      </c>
      <c r="D18" s="16">
        <v>1644000</v>
      </c>
      <c r="E18" s="134">
        <v>-446653.15</v>
      </c>
      <c r="F18" s="16">
        <f t="shared" si="0"/>
        <v>1197346.8500000001</v>
      </c>
      <c r="G18" s="16">
        <v>1197346.8500000001</v>
      </c>
      <c r="H18" s="16">
        <v>1196640.4099999999</v>
      </c>
      <c r="I18" s="16">
        <f t="shared" si="1"/>
        <v>0</v>
      </c>
    </row>
    <row r="19" spans="2:16" ht="13.9" customHeight="1">
      <c r="B19" s="28"/>
      <c r="C19" s="26" t="s">
        <v>30</v>
      </c>
      <c r="D19" s="16">
        <v>667208.78</v>
      </c>
      <c r="E19" s="16">
        <v>1398783.24</v>
      </c>
      <c r="F19" s="16">
        <f t="shared" si="0"/>
        <v>2065992.02</v>
      </c>
      <c r="G19" s="16">
        <v>2065992.02</v>
      </c>
      <c r="H19" s="16">
        <v>1927315.22</v>
      </c>
      <c r="I19" s="16">
        <f t="shared" si="1"/>
        <v>0</v>
      </c>
    </row>
    <row r="20" spans="2:16" ht="13.9" customHeight="1">
      <c r="B20" s="28"/>
      <c r="C20" s="26" t="s">
        <v>31</v>
      </c>
      <c r="D20" s="16">
        <v>0</v>
      </c>
      <c r="E20" s="16">
        <v>0</v>
      </c>
      <c r="F20" s="16">
        <f t="shared" si="0"/>
        <v>0</v>
      </c>
      <c r="G20" s="16">
        <v>0</v>
      </c>
      <c r="H20" s="16">
        <v>0</v>
      </c>
      <c r="I20" s="16">
        <f t="shared" si="1"/>
        <v>0</v>
      </c>
    </row>
    <row r="21" spans="2:16" ht="13.9" customHeight="1">
      <c r="B21" s="28"/>
      <c r="C21" s="26" t="s">
        <v>32</v>
      </c>
      <c r="D21" s="16">
        <v>4000</v>
      </c>
      <c r="E21" s="16">
        <v>987970.51</v>
      </c>
      <c r="F21" s="16">
        <f t="shared" si="0"/>
        <v>991970.51</v>
      </c>
      <c r="G21" s="16">
        <v>991970.51</v>
      </c>
      <c r="H21" s="16">
        <v>962792.56</v>
      </c>
      <c r="I21" s="16">
        <f t="shared" si="1"/>
        <v>0</v>
      </c>
    </row>
    <row r="22" spans="2:16" ht="13.9" customHeight="1">
      <c r="B22" s="28"/>
      <c r="C22" s="26" t="s">
        <v>33</v>
      </c>
      <c r="D22" s="16">
        <v>4007755.81</v>
      </c>
      <c r="E22" s="134">
        <v>-8185.35</v>
      </c>
      <c r="F22" s="16">
        <f t="shared" si="0"/>
        <v>3999570.46</v>
      </c>
      <c r="G22" s="16">
        <v>3999570.46</v>
      </c>
      <c r="H22" s="16">
        <v>3988972.7</v>
      </c>
      <c r="I22" s="16">
        <f t="shared" si="1"/>
        <v>0</v>
      </c>
    </row>
    <row r="23" spans="2:16" ht="13.9" customHeight="1">
      <c r="B23" s="28"/>
      <c r="C23" s="26" t="s">
        <v>34</v>
      </c>
      <c r="D23" s="16">
        <v>1513793.31</v>
      </c>
      <c r="E23" s="134">
        <v>-171364.86</v>
      </c>
      <c r="F23" s="16">
        <f t="shared" si="0"/>
        <v>1342428.4500000002</v>
      </c>
      <c r="G23" s="16">
        <v>1342428.45</v>
      </c>
      <c r="H23" s="16">
        <v>1194966.03</v>
      </c>
      <c r="I23" s="16">
        <f t="shared" si="1"/>
        <v>0</v>
      </c>
    </row>
    <row r="24" spans="2:16" ht="13.9" customHeight="1">
      <c r="B24" s="28"/>
      <c r="C24" s="26" t="s">
        <v>35</v>
      </c>
      <c r="D24" s="16">
        <v>3099815</v>
      </c>
      <c r="E24" s="134">
        <v>-353761.19</v>
      </c>
      <c r="F24" s="16">
        <f t="shared" si="0"/>
        <v>2746053.81</v>
      </c>
      <c r="G24" s="16">
        <v>2746053.81</v>
      </c>
      <c r="H24" s="16">
        <v>2185533.41</v>
      </c>
      <c r="I24" s="16">
        <f t="shared" si="1"/>
        <v>0</v>
      </c>
    </row>
    <row r="25" spans="2:16" ht="13.9" customHeight="1">
      <c r="B25" s="28"/>
      <c r="C25" s="26" t="s">
        <v>36</v>
      </c>
      <c r="D25" s="16">
        <v>0</v>
      </c>
      <c r="E25" s="16">
        <v>0</v>
      </c>
      <c r="F25" s="16">
        <f t="shared" si="0"/>
        <v>0</v>
      </c>
      <c r="G25" s="16">
        <v>0</v>
      </c>
      <c r="H25" s="16">
        <v>0</v>
      </c>
      <c r="I25" s="16">
        <f t="shared" si="1"/>
        <v>0</v>
      </c>
    </row>
    <row r="26" spans="2:16" ht="13.9" customHeight="1">
      <c r="B26" s="28"/>
      <c r="C26" s="26" t="s">
        <v>37</v>
      </c>
      <c r="D26" s="16">
        <v>0</v>
      </c>
      <c r="E26" s="16">
        <v>126818.9</v>
      </c>
      <c r="F26" s="16">
        <f t="shared" si="0"/>
        <v>126818.9</v>
      </c>
      <c r="G26" s="16">
        <v>126818.9</v>
      </c>
      <c r="H26" s="16">
        <v>126818.9</v>
      </c>
      <c r="I26" s="16">
        <f t="shared" si="1"/>
        <v>0</v>
      </c>
      <c r="J26" s="12"/>
      <c r="K26" s="12"/>
      <c r="L26" s="12"/>
      <c r="M26" s="12"/>
      <c r="N26" s="12"/>
      <c r="O26" s="12"/>
      <c r="P26" s="12"/>
    </row>
    <row r="27" spans="2:16" ht="13.9" customHeight="1">
      <c r="B27" s="166" t="s">
        <v>38</v>
      </c>
      <c r="C27" s="167"/>
      <c r="D27" s="27">
        <f>SUM(D28:D36)</f>
        <v>23007896.210000001</v>
      </c>
      <c r="E27" s="27">
        <f t="shared" ref="E27:H27" si="3">SUM(E28:E36)</f>
        <v>7253077.1300000008</v>
      </c>
      <c r="F27" s="27">
        <f t="shared" si="0"/>
        <v>30260973.340000004</v>
      </c>
      <c r="G27" s="27">
        <f>SUM(G28:G36)</f>
        <v>30260973.34</v>
      </c>
      <c r="H27" s="27">
        <f t="shared" si="3"/>
        <v>29745237.829999998</v>
      </c>
      <c r="I27" s="27">
        <f t="shared" si="1"/>
        <v>0</v>
      </c>
    </row>
    <row r="28" spans="2:16" ht="13.9" customHeight="1">
      <c r="B28" s="28"/>
      <c r="C28" s="26" t="s">
        <v>39</v>
      </c>
      <c r="D28" s="16">
        <v>16301803.810000001</v>
      </c>
      <c r="E28" s="16">
        <v>1422926.15</v>
      </c>
      <c r="F28" s="16">
        <f t="shared" si="0"/>
        <v>17724729.960000001</v>
      </c>
      <c r="G28" s="16">
        <v>17724729.960000001</v>
      </c>
      <c r="H28" s="16">
        <v>17460092.73</v>
      </c>
      <c r="I28" s="16">
        <f t="shared" si="1"/>
        <v>0</v>
      </c>
    </row>
    <row r="29" spans="2:16" ht="13.9" customHeight="1">
      <c r="B29" s="28"/>
      <c r="C29" s="26" t="s">
        <v>40</v>
      </c>
      <c r="D29" s="16">
        <v>124160</v>
      </c>
      <c r="E29" s="16">
        <v>287548.15999999997</v>
      </c>
      <c r="F29" s="16">
        <f t="shared" si="0"/>
        <v>411708.15999999997</v>
      </c>
      <c r="G29" s="16">
        <v>411708.15999999997</v>
      </c>
      <c r="H29" s="16">
        <v>411708.15999999997</v>
      </c>
      <c r="I29" s="16">
        <f t="shared" si="1"/>
        <v>0</v>
      </c>
    </row>
    <row r="30" spans="2:16" ht="13.9" customHeight="1">
      <c r="B30" s="28"/>
      <c r="C30" s="26" t="s">
        <v>41</v>
      </c>
      <c r="D30" s="16">
        <v>382560</v>
      </c>
      <c r="E30" s="134">
        <v>-90981.119999999995</v>
      </c>
      <c r="F30" s="16">
        <f t="shared" si="0"/>
        <v>291578.88</v>
      </c>
      <c r="G30" s="16">
        <v>291578.88</v>
      </c>
      <c r="H30" s="16">
        <v>278884.53999999998</v>
      </c>
      <c r="I30" s="16">
        <f t="shared" si="1"/>
        <v>0</v>
      </c>
    </row>
    <row r="31" spans="2:16" ht="13.9" customHeight="1">
      <c r="B31" s="28"/>
      <c r="C31" s="26" t="s">
        <v>42</v>
      </c>
      <c r="D31" s="16">
        <v>480196.13</v>
      </c>
      <c r="E31" s="16">
        <v>117066.38</v>
      </c>
      <c r="F31" s="16">
        <f t="shared" si="0"/>
        <v>597262.51</v>
      </c>
      <c r="G31" s="16">
        <v>597262.51</v>
      </c>
      <c r="H31" s="16">
        <v>594380.42000000004</v>
      </c>
      <c r="I31" s="16">
        <f t="shared" si="1"/>
        <v>0</v>
      </c>
    </row>
    <row r="32" spans="2:16" ht="13.9" customHeight="1">
      <c r="B32" s="28"/>
      <c r="C32" s="26" t="s">
        <v>43</v>
      </c>
      <c r="D32" s="16">
        <v>154556</v>
      </c>
      <c r="E32" s="16">
        <v>530221.06000000006</v>
      </c>
      <c r="F32" s="16">
        <f t="shared" si="0"/>
        <v>684777.06</v>
      </c>
      <c r="G32" s="16">
        <v>684777.06</v>
      </c>
      <c r="H32" s="16">
        <v>684777.06</v>
      </c>
      <c r="I32" s="16">
        <f t="shared" si="1"/>
        <v>0</v>
      </c>
    </row>
    <row r="33" spans="2:9" ht="13.9" customHeight="1">
      <c r="B33" s="28"/>
      <c r="C33" s="26" t="s">
        <v>44</v>
      </c>
      <c r="D33" s="16">
        <v>0</v>
      </c>
      <c r="E33" s="16">
        <v>929805.73</v>
      </c>
      <c r="F33" s="16">
        <f t="shared" si="0"/>
        <v>929805.73</v>
      </c>
      <c r="G33" s="16">
        <v>929805.73</v>
      </c>
      <c r="H33" s="16">
        <v>905707.01</v>
      </c>
      <c r="I33" s="16">
        <f t="shared" si="1"/>
        <v>0</v>
      </c>
    </row>
    <row r="34" spans="2:9" ht="13.9" customHeight="1">
      <c r="B34" s="28"/>
      <c r="C34" s="26" t="s">
        <v>45</v>
      </c>
      <c r="D34" s="16">
        <v>2747654.46</v>
      </c>
      <c r="E34" s="16">
        <v>2295113.38</v>
      </c>
      <c r="F34" s="16">
        <f t="shared" si="0"/>
        <v>5042767.84</v>
      </c>
      <c r="G34" s="16">
        <v>5042767.84</v>
      </c>
      <c r="H34" s="16">
        <v>4834884.79</v>
      </c>
      <c r="I34" s="16">
        <f t="shared" si="1"/>
        <v>0</v>
      </c>
    </row>
    <row r="35" spans="2:9" ht="13.9" customHeight="1">
      <c r="B35" s="28"/>
      <c r="C35" s="26" t="s">
        <v>46</v>
      </c>
      <c r="D35" s="16">
        <v>0</v>
      </c>
      <c r="E35" s="16">
        <v>430504.66</v>
      </c>
      <c r="F35" s="16">
        <f t="shared" si="0"/>
        <v>430504.66</v>
      </c>
      <c r="G35" s="16">
        <v>430504.66</v>
      </c>
      <c r="H35" s="16">
        <v>426964.58</v>
      </c>
      <c r="I35" s="16">
        <f t="shared" si="1"/>
        <v>0</v>
      </c>
    </row>
    <row r="36" spans="2:9">
      <c r="B36" s="28"/>
      <c r="C36" s="26" t="s">
        <v>47</v>
      </c>
      <c r="D36" s="16">
        <v>2816965.81</v>
      </c>
      <c r="E36" s="16">
        <v>1330872.73</v>
      </c>
      <c r="F36" s="16">
        <f t="shared" si="0"/>
        <v>4147838.54</v>
      </c>
      <c r="G36" s="16">
        <v>4147838.54</v>
      </c>
      <c r="H36" s="16">
        <v>4147838.54</v>
      </c>
      <c r="I36" s="16">
        <f t="shared" si="1"/>
        <v>0</v>
      </c>
    </row>
    <row r="37" spans="2:9">
      <c r="B37" s="29"/>
      <c r="C37" s="30" t="s">
        <v>48</v>
      </c>
      <c r="D37" s="31">
        <f>+D27+D17+D9</f>
        <v>87675148.109999999</v>
      </c>
      <c r="E37" s="31">
        <f t="shared" ref="E37:I37" si="4">+E27+E17+E9</f>
        <v>1630190.7500000009</v>
      </c>
      <c r="F37" s="31">
        <f t="shared" si="4"/>
        <v>89305338.860000014</v>
      </c>
      <c r="G37" s="31">
        <f t="shared" si="4"/>
        <v>89305338.860000014</v>
      </c>
      <c r="H37" s="31">
        <f t="shared" si="4"/>
        <v>85923597.629999995</v>
      </c>
      <c r="I37" s="31">
        <f t="shared" si="4"/>
        <v>0</v>
      </c>
    </row>
    <row r="38" spans="2:9">
      <c r="I38" s="133" t="s">
        <v>185</v>
      </c>
    </row>
  </sheetData>
  <mergeCells count="12">
    <mergeCell ref="B9:C9"/>
    <mergeCell ref="B17:C17"/>
    <mergeCell ref="B27:C27"/>
    <mergeCell ref="B1:I1"/>
    <mergeCell ref="B3:I3"/>
    <mergeCell ref="B4:I4"/>
    <mergeCell ref="B5:I5"/>
    <mergeCell ref="B7:C8"/>
    <mergeCell ref="D7:H7"/>
    <mergeCell ref="I7:I8"/>
    <mergeCell ref="B2:I2"/>
    <mergeCell ref="B6:I6"/>
  </mergeCells>
  <printOptions horizontalCentered="1"/>
  <pageMargins left="0.23622047244094491" right="0.23622047244094491" top="0.74803149606299213" bottom="0.74803149606299213" header="0" footer="0"/>
  <pageSetup scale="97" orientation="landscape" horizontalDpi="300" verticalDpi="300" r:id="rId1"/>
  <headerFooter>
    <oddFooter>&amp;R&amp;8Presupuestaria/ &amp;P 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9"/>
  <sheetViews>
    <sheetView view="pageBreakPreview" topLeftCell="A18" zoomScale="150" zoomScaleSheetLayoutView="150" workbookViewId="0">
      <selection activeCell="H32" sqref="H32"/>
    </sheetView>
  </sheetViews>
  <sheetFormatPr baseColWidth="10" defaultColWidth="11.42578125" defaultRowHeight="11.25"/>
  <cols>
    <col min="1" max="1" width="2.42578125" style="13" customWidth="1"/>
    <col min="2" max="2" width="4.5703125" style="11" customWidth="1"/>
    <col min="3" max="3" width="57.28515625" style="11" customWidth="1"/>
    <col min="4" max="9" width="12.7109375" style="11" customWidth="1"/>
    <col min="10" max="16384" width="11.42578125" style="11"/>
  </cols>
  <sheetData>
    <row r="1" spans="2:9" s="13" customFormat="1" ht="18" customHeight="1">
      <c r="B1" s="155" t="s">
        <v>192</v>
      </c>
      <c r="C1" s="155"/>
      <c r="D1" s="155"/>
      <c r="E1" s="155"/>
      <c r="F1" s="155"/>
      <c r="G1" s="155"/>
      <c r="H1" s="155"/>
      <c r="I1" s="155"/>
    </row>
    <row r="2" spans="2:9" s="13" customFormat="1" ht="18" customHeight="1">
      <c r="B2" s="160" t="s">
        <v>194</v>
      </c>
      <c r="C2" s="160"/>
      <c r="D2" s="160"/>
      <c r="E2" s="160"/>
      <c r="F2" s="160"/>
      <c r="G2" s="160"/>
      <c r="H2" s="160"/>
      <c r="I2" s="160"/>
    </row>
    <row r="3" spans="2:9" s="13" customFormat="1" ht="18" customHeight="1">
      <c r="B3" s="160" t="s">
        <v>0</v>
      </c>
      <c r="C3" s="160"/>
      <c r="D3" s="160"/>
      <c r="E3" s="160"/>
      <c r="F3" s="160"/>
      <c r="G3" s="160"/>
      <c r="H3" s="160"/>
      <c r="I3" s="160"/>
    </row>
    <row r="4" spans="2:9" s="13" customFormat="1" ht="18" customHeight="1">
      <c r="B4" s="160" t="s">
        <v>18</v>
      </c>
      <c r="C4" s="160"/>
      <c r="D4" s="160"/>
      <c r="E4" s="160"/>
      <c r="F4" s="160"/>
      <c r="G4" s="160"/>
      <c r="H4" s="160"/>
      <c r="I4" s="160"/>
    </row>
    <row r="5" spans="2:9" s="13" customFormat="1">
      <c r="B5" s="160" t="s">
        <v>196</v>
      </c>
      <c r="C5" s="160"/>
      <c r="D5" s="160"/>
      <c r="E5" s="160"/>
      <c r="F5" s="160"/>
      <c r="G5" s="160"/>
      <c r="H5" s="160"/>
      <c r="I5" s="160"/>
    </row>
    <row r="6" spans="2:9" s="13" customFormat="1">
      <c r="B6" s="160" t="s">
        <v>179</v>
      </c>
      <c r="C6" s="160"/>
      <c r="D6" s="160"/>
      <c r="E6" s="160"/>
      <c r="F6" s="160"/>
      <c r="G6" s="160"/>
      <c r="H6" s="160"/>
      <c r="I6" s="160"/>
    </row>
    <row r="7" spans="2:9" s="13" customFormat="1">
      <c r="B7" s="169" t="s">
        <v>2</v>
      </c>
      <c r="C7" s="170"/>
      <c r="D7" s="171" t="s">
        <v>19</v>
      </c>
      <c r="E7" s="172"/>
      <c r="F7" s="172"/>
      <c r="G7" s="172"/>
      <c r="H7" s="173"/>
      <c r="I7" s="174" t="s">
        <v>4</v>
      </c>
    </row>
    <row r="8" spans="2:9" s="13" customFormat="1" ht="38.25" customHeight="1">
      <c r="B8" s="169"/>
      <c r="C8" s="170"/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158"/>
    </row>
    <row r="9" spans="2:9" s="13" customFormat="1" ht="15" customHeight="1">
      <c r="B9" s="168" t="s">
        <v>49</v>
      </c>
      <c r="C9" s="168"/>
      <c r="D9" s="24">
        <f>SUM(D10:D18)</f>
        <v>79554600.510000005</v>
      </c>
      <c r="E9" s="149">
        <f>SUM(E10:E18)</f>
        <v>-7378841.7599999998</v>
      </c>
      <c r="F9" s="24">
        <f>D9+E9</f>
        <v>72175758.75</v>
      </c>
      <c r="G9" s="24">
        <f>SUM(G10:G18)</f>
        <v>72175758.75</v>
      </c>
      <c r="H9" s="24">
        <f>SUM(H10:H18)</f>
        <v>72055218.180000007</v>
      </c>
      <c r="I9" s="24">
        <f>F9-G9</f>
        <v>0</v>
      </c>
    </row>
    <row r="10" spans="2:9" s="13" customFormat="1" ht="15" customHeight="1">
      <c r="B10" s="28"/>
      <c r="C10" s="26" t="s">
        <v>50</v>
      </c>
      <c r="D10" s="16">
        <v>0</v>
      </c>
      <c r="E10" s="16">
        <v>0</v>
      </c>
      <c r="F10" s="16">
        <f t="shared" ref="F10:F32" si="0">D10+E10</f>
        <v>0</v>
      </c>
      <c r="G10" s="16">
        <v>0</v>
      </c>
      <c r="H10" s="16">
        <v>0</v>
      </c>
      <c r="I10" s="16">
        <f t="shared" ref="I10:I32" si="1">F10-G10</f>
        <v>0</v>
      </c>
    </row>
    <row r="11" spans="2:9" s="13" customFormat="1" ht="15" customHeight="1">
      <c r="B11" s="28"/>
      <c r="C11" s="26" t="s">
        <v>51</v>
      </c>
      <c r="D11" s="16">
        <v>0</v>
      </c>
      <c r="E11" s="16">
        <v>3847.44</v>
      </c>
      <c r="F11" s="16">
        <f t="shared" si="0"/>
        <v>3847.44</v>
      </c>
      <c r="G11" s="16">
        <v>3847.44</v>
      </c>
      <c r="H11" s="16">
        <v>0</v>
      </c>
      <c r="I11" s="16">
        <f t="shared" si="1"/>
        <v>0</v>
      </c>
    </row>
    <row r="12" spans="2:9" s="13" customFormat="1" ht="15" customHeight="1">
      <c r="B12" s="28"/>
      <c r="C12" s="26" t="s">
        <v>52</v>
      </c>
      <c r="D12" s="16">
        <v>0</v>
      </c>
      <c r="E12" s="16">
        <v>0</v>
      </c>
      <c r="F12" s="16">
        <f t="shared" si="0"/>
        <v>0</v>
      </c>
      <c r="G12" s="16">
        <v>0</v>
      </c>
      <c r="H12" s="16">
        <v>0</v>
      </c>
      <c r="I12" s="16">
        <f t="shared" si="1"/>
        <v>0</v>
      </c>
    </row>
    <row r="13" spans="2:9" s="13" customFormat="1" ht="15" customHeight="1">
      <c r="B13" s="28"/>
      <c r="C13" s="26" t="s">
        <v>53</v>
      </c>
      <c r="D13" s="16">
        <v>79554600.510000005</v>
      </c>
      <c r="E13" s="148">
        <v>-7382689.2000000002</v>
      </c>
      <c r="F13" s="16">
        <f t="shared" si="0"/>
        <v>72171911.310000002</v>
      </c>
      <c r="G13" s="16">
        <v>72171911.310000002</v>
      </c>
      <c r="H13" s="16">
        <v>72055218.180000007</v>
      </c>
      <c r="I13" s="16">
        <f t="shared" si="1"/>
        <v>0</v>
      </c>
    </row>
    <row r="14" spans="2:9" s="13" customFormat="1" ht="15" customHeight="1">
      <c r="B14" s="28"/>
      <c r="C14" s="26" t="s">
        <v>15</v>
      </c>
      <c r="D14" s="16">
        <v>0</v>
      </c>
      <c r="E14" s="16">
        <v>0</v>
      </c>
      <c r="F14" s="16">
        <f t="shared" si="0"/>
        <v>0</v>
      </c>
      <c r="G14" s="16">
        <v>0</v>
      </c>
      <c r="H14" s="16">
        <v>0</v>
      </c>
      <c r="I14" s="16">
        <f t="shared" si="1"/>
        <v>0</v>
      </c>
    </row>
    <row r="15" spans="2:9" s="13" customFormat="1" ht="15" customHeight="1">
      <c r="B15" s="28"/>
      <c r="C15" s="26" t="s">
        <v>54</v>
      </c>
      <c r="D15" s="16">
        <v>0</v>
      </c>
      <c r="E15" s="16">
        <v>0</v>
      </c>
      <c r="F15" s="16">
        <f t="shared" si="0"/>
        <v>0</v>
      </c>
      <c r="G15" s="16">
        <v>0</v>
      </c>
      <c r="H15" s="16">
        <v>0</v>
      </c>
      <c r="I15" s="16">
        <f t="shared" si="1"/>
        <v>0</v>
      </c>
    </row>
    <row r="16" spans="2:9" s="13" customFormat="1" ht="15" customHeight="1">
      <c r="B16" s="28"/>
      <c r="C16" s="26" t="s">
        <v>55</v>
      </c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</row>
    <row r="17" spans="2:16" s="13" customFormat="1" ht="15" customHeight="1">
      <c r="B17" s="28"/>
      <c r="C17" s="26" t="s">
        <v>56</v>
      </c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</row>
    <row r="18" spans="2:16" s="13" customFormat="1" ht="15" customHeight="1">
      <c r="B18" s="28"/>
      <c r="C18" s="26" t="s">
        <v>57</v>
      </c>
      <c r="D18" s="16">
        <v>0</v>
      </c>
      <c r="E18" s="16">
        <v>0</v>
      </c>
      <c r="F18" s="16">
        <f t="shared" si="0"/>
        <v>0</v>
      </c>
      <c r="G18" s="16">
        <v>0</v>
      </c>
      <c r="H18" s="16">
        <v>0</v>
      </c>
      <c r="I18" s="16">
        <f t="shared" si="1"/>
        <v>0</v>
      </c>
      <c r="J18" s="32"/>
      <c r="K18" s="32"/>
      <c r="L18" s="32"/>
      <c r="M18" s="32"/>
      <c r="N18" s="32"/>
      <c r="O18" s="32"/>
      <c r="P18" s="32"/>
    </row>
    <row r="19" spans="2:16" s="13" customFormat="1" ht="15" customHeight="1">
      <c r="B19" s="166" t="s">
        <v>58</v>
      </c>
      <c r="C19" s="167"/>
      <c r="D19" s="27">
        <f>SUM(D20:D28)</f>
        <v>100000</v>
      </c>
      <c r="E19" s="27">
        <f t="shared" ref="E19:H19" si="2">SUM(E20:E28)</f>
        <v>510325.88</v>
      </c>
      <c r="F19" s="27">
        <f t="shared" si="0"/>
        <v>610325.88</v>
      </c>
      <c r="G19" s="27">
        <f t="shared" si="2"/>
        <v>610325.88</v>
      </c>
      <c r="H19" s="27">
        <f t="shared" si="2"/>
        <v>610325.88</v>
      </c>
      <c r="I19" s="27">
        <f t="shared" si="1"/>
        <v>0</v>
      </c>
    </row>
    <row r="20" spans="2:16" s="13" customFormat="1" ht="15" customHeight="1">
      <c r="B20" s="28"/>
      <c r="C20" s="26" t="s">
        <v>59</v>
      </c>
      <c r="D20" s="16">
        <v>100000</v>
      </c>
      <c r="E20" s="134">
        <v>-100000</v>
      </c>
      <c r="F20" s="16">
        <f t="shared" si="0"/>
        <v>0</v>
      </c>
      <c r="G20" s="16">
        <v>0</v>
      </c>
      <c r="H20" s="16">
        <v>0</v>
      </c>
      <c r="I20" s="16">
        <f t="shared" si="1"/>
        <v>0</v>
      </c>
    </row>
    <row r="21" spans="2:16" s="13" customFormat="1" ht="15" customHeight="1">
      <c r="B21" s="28"/>
      <c r="C21" s="26" t="s">
        <v>60</v>
      </c>
      <c r="D21" s="16">
        <v>0</v>
      </c>
      <c r="E21" s="16">
        <v>610325.88</v>
      </c>
      <c r="F21" s="16">
        <f t="shared" si="0"/>
        <v>610325.88</v>
      </c>
      <c r="G21" s="16">
        <v>610325.88</v>
      </c>
      <c r="H21" s="16">
        <v>610325.88</v>
      </c>
      <c r="I21" s="16">
        <f t="shared" si="1"/>
        <v>0</v>
      </c>
    </row>
    <row r="22" spans="2:16" s="13" customFormat="1" ht="15" customHeight="1">
      <c r="B22" s="28"/>
      <c r="C22" s="26" t="s">
        <v>61</v>
      </c>
      <c r="D22" s="16">
        <v>0</v>
      </c>
      <c r="E22" s="16">
        <v>0</v>
      </c>
      <c r="F22" s="16">
        <f t="shared" si="0"/>
        <v>0</v>
      </c>
      <c r="G22" s="16">
        <v>0</v>
      </c>
      <c r="H22" s="16">
        <v>0</v>
      </c>
      <c r="I22" s="16">
        <f t="shared" si="1"/>
        <v>0</v>
      </c>
    </row>
    <row r="23" spans="2:16" s="13" customFormat="1" ht="15" customHeight="1">
      <c r="B23" s="28"/>
      <c r="C23" s="26" t="s">
        <v>62</v>
      </c>
      <c r="D23" s="16">
        <v>0</v>
      </c>
      <c r="E23" s="16">
        <v>0</v>
      </c>
      <c r="F23" s="16">
        <f t="shared" si="0"/>
        <v>0</v>
      </c>
      <c r="G23" s="16">
        <v>0</v>
      </c>
      <c r="H23" s="16">
        <v>0</v>
      </c>
      <c r="I23" s="16">
        <f t="shared" si="1"/>
        <v>0</v>
      </c>
    </row>
    <row r="24" spans="2:16" s="13" customFormat="1" ht="15" customHeight="1">
      <c r="B24" s="28"/>
      <c r="C24" s="26" t="s">
        <v>63</v>
      </c>
      <c r="D24" s="16">
        <v>0</v>
      </c>
      <c r="E24" s="16">
        <v>0</v>
      </c>
      <c r="F24" s="16">
        <f t="shared" si="0"/>
        <v>0</v>
      </c>
      <c r="G24" s="16">
        <v>0</v>
      </c>
      <c r="H24" s="16">
        <v>0</v>
      </c>
      <c r="I24" s="16">
        <f t="shared" si="1"/>
        <v>0</v>
      </c>
    </row>
    <row r="25" spans="2:16" s="13" customFormat="1" ht="15" customHeight="1">
      <c r="B25" s="28"/>
      <c r="C25" s="26" t="s">
        <v>64</v>
      </c>
      <c r="D25" s="16">
        <v>0</v>
      </c>
      <c r="E25" s="16">
        <v>0</v>
      </c>
      <c r="F25" s="16">
        <f t="shared" si="0"/>
        <v>0</v>
      </c>
      <c r="G25" s="16">
        <v>0</v>
      </c>
      <c r="H25" s="16">
        <v>0</v>
      </c>
      <c r="I25" s="16">
        <f t="shared" si="1"/>
        <v>0</v>
      </c>
    </row>
    <row r="26" spans="2:16" s="13" customFormat="1" ht="15" customHeight="1">
      <c r="B26" s="28"/>
      <c r="C26" s="26" t="s">
        <v>65</v>
      </c>
      <c r="D26" s="16">
        <v>0</v>
      </c>
      <c r="E26" s="16">
        <v>0</v>
      </c>
      <c r="F26" s="16">
        <f t="shared" si="0"/>
        <v>0</v>
      </c>
      <c r="G26" s="16">
        <v>0</v>
      </c>
      <c r="H26" s="16">
        <v>0</v>
      </c>
      <c r="I26" s="16">
        <f t="shared" si="1"/>
        <v>0</v>
      </c>
    </row>
    <row r="27" spans="2:16" s="13" customFormat="1" ht="15" customHeight="1">
      <c r="B27" s="28"/>
      <c r="C27" s="26" t="s">
        <v>66</v>
      </c>
      <c r="D27" s="16">
        <v>0</v>
      </c>
      <c r="E27" s="16">
        <v>0</v>
      </c>
      <c r="F27" s="16">
        <f t="shared" si="0"/>
        <v>0</v>
      </c>
      <c r="G27" s="16">
        <v>0</v>
      </c>
      <c r="H27" s="16">
        <v>0</v>
      </c>
      <c r="I27" s="16">
        <f t="shared" si="1"/>
        <v>0</v>
      </c>
    </row>
    <row r="28" spans="2:16" s="13" customFormat="1" ht="15" customHeight="1">
      <c r="B28" s="28"/>
      <c r="C28" s="26" t="s">
        <v>67</v>
      </c>
      <c r="D28" s="16">
        <v>0</v>
      </c>
      <c r="E28" s="16">
        <v>0</v>
      </c>
      <c r="F28" s="16">
        <f t="shared" si="0"/>
        <v>0</v>
      </c>
      <c r="G28" s="16">
        <v>0</v>
      </c>
      <c r="H28" s="16">
        <v>0</v>
      </c>
      <c r="I28" s="16">
        <f t="shared" si="1"/>
        <v>0</v>
      </c>
      <c r="J28" s="32"/>
      <c r="K28" s="32"/>
      <c r="L28" s="32"/>
      <c r="M28" s="32"/>
      <c r="N28" s="32"/>
      <c r="O28" s="32"/>
    </row>
    <row r="29" spans="2:16" s="13" customFormat="1" ht="15" customHeight="1">
      <c r="B29" s="166" t="s">
        <v>68</v>
      </c>
      <c r="C29" s="167"/>
      <c r="D29" s="27">
        <f>SUM(D30:D32)</f>
        <v>7000000</v>
      </c>
      <c r="E29" s="27">
        <f t="shared" ref="E29:H29" si="3">SUM(E30:E32)</f>
        <v>2250866.36</v>
      </c>
      <c r="F29" s="27">
        <f t="shared" si="0"/>
        <v>9250866.3599999994</v>
      </c>
      <c r="G29" s="27">
        <f t="shared" si="3"/>
        <v>9250866.3599999994</v>
      </c>
      <c r="H29" s="27">
        <f t="shared" si="3"/>
        <v>6250866.3600000003</v>
      </c>
      <c r="I29" s="27">
        <f t="shared" si="1"/>
        <v>0</v>
      </c>
    </row>
    <row r="30" spans="2:16" s="13" customFormat="1" ht="15" customHeight="1">
      <c r="B30" s="28"/>
      <c r="C30" s="26" t="s">
        <v>69</v>
      </c>
      <c r="D30" s="16">
        <v>0</v>
      </c>
      <c r="E30" s="16">
        <v>0</v>
      </c>
      <c r="F30" s="16">
        <f t="shared" si="0"/>
        <v>0</v>
      </c>
      <c r="G30" s="16">
        <v>0</v>
      </c>
      <c r="H30" s="16">
        <v>0</v>
      </c>
      <c r="I30" s="16">
        <f t="shared" si="1"/>
        <v>0</v>
      </c>
    </row>
    <row r="31" spans="2:16" s="13" customFormat="1" ht="15" customHeight="1">
      <c r="B31" s="28"/>
      <c r="C31" s="26" t="s">
        <v>70</v>
      </c>
      <c r="D31" s="16">
        <v>7000000</v>
      </c>
      <c r="E31" s="16">
        <v>2250866.36</v>
      </c>
      <c r="F31" s="16">
        <f t="shared" si="0"/>
        <v>9250866.3599999994</v>
      </c>
      <c r="G31" s="16">
        <v>9250866.3599999994</v>
      </c>
      <c r="H31" s="16">
        <v>6250866.3600000003</v>
      </c>
      <c r="I31" s="16">
        <f t="shared" si="1"/>
        <v>0</v>
      </c>
    </row>
    <row r="32" spans="2:16" s="13" customFormat="1" ht="15.95" customHeight="1">
      <c r="B32" s="28"/>
      <c r="C32" s="26" t="s">
        <v>71</v>
      </c>
      <c r="D32" s="16">
        <v>0</v>
      </c>
      <c r="E32" s="16">
        <v>0</v>
      </c>
      <c r="F32" s="16">
        <f t="shared" si="0"/>
        <v>0</v>
      </c>
      <c r="G32" s="16">
        <v>0</v>
      </c>
      <c r="H32" s="16">
        <v>0</v>
      </c>
      <c r="I32" s="16">
        <f t="shared" si="1"/>
        <v>0</v>
      </c>
    </row>
    <row r="33" spans="1:9" s="21" customFormat="1">
      <c r="A33" s="18"/>
      <c r="B33" s="28"/>
      <c r="C33" s="26"/>
      <c r="D33" s="16"/>
      <c r="E33" s="16"/>
      <c r="F33" s="16"/>
      <c r="G33" s="16"/>
      <c r="H33" s="16"/>
      <c r="I33" s="16"/>
    </row>
    <row r="34" spans="1:9">
      <c r="B34" s="29"/>
      <c r="C34" s="30" t="s">
        <v>72</v>
      </c>
      <c r="D34" s="31">
        <f>+D9+D19+D29</f>
        <v>86654600.510000005</v>
      </c>
      <c r="E34" s="145">
        <f t="shared" ref="E34:I34" si="4">+E9+E19+E29</f>
        <v>-4617649.5199999996</v>
      </c>
      <c r="F34" s="31">
        <f t="shared" si="4"/>
        <v>82036950.989999995</v>
      </c>
      <c r="G34" s="31">
        <f t="shared" si="4"/>
        <v>82036950.989999995</v>
      </c>
      <c r="H34" s="31">
        <f t="shared" si="4"/>
        <v>78916410.420000002</v>
      </c>
      <c r="I34" s="31">
        <f t="shared" si="4"/>
        <v>0</v>
      </c>
    </row>
    <row r="35" spans="1:9">
      <c r="I35" s="133" t="s">
        <v>186</v>
      </c>
    </row>
    <row r="37" spans="1:9">
      <c r="D37" s="12"/>
      <c r="E37" s="12"/>
      <c r="F37" s="12"/>
      <c r="G37" s="12"/>
      <c r="H37" s="12"/>
      <c r="I37" s="12"/>
    </row>
    <row r="38" spans="1:9">
      <c r="D38" s="12"/>
      <c r="E38" s="12"/>
      <c r="F38" s="12"/>
      <c r="G38" s="12"/>
      <c r="H38" s="12"/>
      <c r="I38" s="12"/>
    </row>
    <row r="39" spans="1:9">
      <c r="D39" s="12"/>
      <c r="E39" s="12"/>
      <c r="F39" s="12"/>
      <c r="G39" s="12"/>
      <c r="H39" s="12"/>
      <c r="I39" s="12"/>
    </row>
  </sheetData>
  <mergeCells count="12">
    <mergeCell ref="B9:C9"/>
    <mergeCell ref="B19:C19"/>
    <mergeCell ref="B29:C29"/>
    <mergeCell ref="B1:I1"/>
    <mergeCell ref="B3:I3"/>
    <mergeCell ref="B4:I4"/>
    <mergeCell ref="B5:I5"/>
    <mergeCell ref="B7:C8"/>
    <mergeCell ref="D7:H7"/>
    <mergeCell ref="I7:I8"/>
    <mergeCell ref="B2:I2"/>
    <mergeCell ref="B6:I6"/>
  </mergeCells>
  <printOptions horizontalCentered="1"/>
  <pageMargins left="0.23622047244094491" right="0.23622047244094491" top="0.74803149606299213" bottom="0.74803149606299213" header="0" footer="0"/>
  <pageSetup scale="97" orientation="landscape" horizontalDpi="300" verticalDpi="300" r:id="rId1"/>
  <headerFooter>
    <oddFooter>&amp;R&amp;8Presupuestaria/ &amp;P 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0"/>
  <sheetViews>
    <sheetView view="pageBreakPreview" zoomScale="150" zoomScaleSheetLayoutView="150" workbookViewId="0">
      <selection activeCell="E34" sqref="E34"/>
    </sheetView>
  </sheetViews>
  <sheetFormatPr baseColWidth="10" defaultColWidth="11.42578125" defaultRowHeight="11.25"/>
  <cols>
    <col min="1" max="1" width="2.42578125" style="13" customWidth="1"/>
    <col min="2" max="2" width="4.5703125" style="11" customWidth="1"/>
    <col min="3" max="3" width="57.28515625" style="11" customWidth="1"/>
    <col min="4" max="4" width="12.7109375" style="11" customWidth="1"/>
    <col min="5" max="5" width="16.140625" style="11" customWidth="1"/>
    <col min="6" max="9" width="12.7109375" style="11" customWidth="1"/>
    <col min="10" max="16384" width="11.42578125" style="11"/>
  </cols>
  <sheetData>
    <row r="1" spans="2:16" ht="18" customHeight="1">
      <c r="B1" s="155" t="s">
        <v>192</v>
      </c>
      <c r="C1" s="155"/>
      <c r="D1" s="155"/>
      <c r="E1" s="155"/>
      <c r="F1" s="155"/>
      <c r="G1" s="155"/>
      <c r="H1" s="155"/>
      <c r="I1" s="155"/>
    </row>
    <row r="2" spans="2:16" ht="18" customHeight="1">
      <c r="B2" s="160" t="s">
        <v>194</v>
      </c>
      <c r="C2" s="160"/>
      <c r="D2" s="160"/>
      <c r="E2" s="160"/>
      <c r="F2" s="160"/>
      <c r="G2" s="160"/>
      <c r="H2" s="160"/>
      <c r="I2" s="160"/>
    </row>
    <row r="3" spans="2:16" ht="18" customHeight="1">
      <c r="B3" s="160" t="s">
        <v>0</v>
      </c>
      <c r="C3" s="160"/>
      <c r="D3" s="160"/>
      <c r="E3" s="160"/>
      <c r="F3" s="160"/>
      <c r="G3" s="160"/>
      <c r="H3" s="160"/>
      <c r="I3" s="160"/>
    </row>
    <row r="4" spans="2:16" ht="18" customHeight="1">
      <c r="B4" s="160" t="s">
        <v>18</v>
      </c>
      <c r="C4" s="160"/>
      <c r="D4" s="160"/>
      <c r="E4" s="160"/>
      <c r="F4" s="160"/>
      <c r="G4" s="160"/>
      <c r="H4" s="160"/>
      <c r="I4" s="160"/>
    </row>
    <row r="5" spans="2:16" s="13" customFormat="1">
      <c r="B5" s="160" t="s">
        <v>195</v>
      </c>
      <c r="C5" s="160"/>
      <c r="D5" s="160"/>
      <c r="E5" s="160"/>
      <c r="F5" s="160"/>
      <c r="G5" s="160"/>
      <c r="H5" s="160"/>
      <c r="I5" s="160"/>
    </row>
    <row r="6" spans="2:16">
      <c r="B6" s="160" t="s">
        <v>179</v>
      </c>
      <c r="C6" s="160"/>
      <c r="D6" s="160"/>
      <c r="E6" s="160"/>
      <c r="F6" s="160"/>
      <c r="G6" s="160"/>
      <c r="H6" s="160"/>
      <c r="I6" s="160"/>
    </row>
    <row r="7" spans="2:16">
      <c r="B7" s="169" t="s">
        <v>2</v>
      </c>
      <c r="C7" s="170"/>
      <c r="D7" s="171" t="s">
        <v>19</v>
      </c>
      <c r="E7" s="172"/>
      <c r="F7" s="172"/>
      <c r="G7" s="172"/>
      <c r="H7" s="173"/>
      <c r="I7" s="174" t="s">
        <v>4</v>
      </c>
    </row>
    <row r="8" spans="2:16" ht="36.75" customHeight="1">
      <c r="B8" s="169"/>
      <c r="C8" s="170"/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158"/>
    </row>
    <row r="9" spans="2:16" s="13" customFormat="1" ht="15" customHeight="1">
      <c r="B9" s="176"/>
      <c r="C9" s="162"/>
      <c r="D9" s="2">
        <v>1</v>
      </c>
      <c r="E9" s="2">
        <v>2</v>
      </c>
      <c r="F9" s="2" t="s">
        <v>10</v>
      </c>
      <c r="G9" s="2">
        <v>4</v>
      </c>
      <c r="H9" s="2">
        <v>5</v>
      </c>
      <c r="I9" s="2" t="s">
        <v>11</v>
      </c>
      <c r="J9" s="32"/>
      <c r="K9" s="32"/>
      <c r="L9" s="32"/>
      <c r="M9" s="32"/>
      <c r="N9" s="32"/>
      <c r="O9" s="32"/>
      <c r="P9" s="32"/>
    </row>
    <row r="10" spans="2:16" s="13" customFormat="1" ht="15" customHeight="1">
      <c r="B10" s="175" t="s">
        <v>73</v>
      </c>
      <c r="C10" s="175"/>
      <c r="D10" s="33">
        <f>SUM(D11:D17)</f>
        <v>0</v>
      </c>
      <c r="E10" s="33">
        <f t="shared" ref="E10:H10" si="0">SUM(E11:E17)</f>
        <v>0</v>
      </c>
      <c r="F10" s="33">
        <f>D10+E10</f>
        <v>0</v>
      </c>
      <c r="G10" s="33">
        <f t="shared" si="0"/>
        <v>0</v>
      </c>
      <c r="H10" s="33">
        <f t="shared" si="0"/>
        <v>0</v>
      </c>
      <c r="I10" s="33">
        <f>F10-G10</f>
        <v>0</v>
      </c>
    </row>
    <row r="11" spans="2:16" s="13" customFormat="1" ht="15" customHeight="1">
      <c r="B11" s="28"/>
      <c r="C11" s="26" t="s">
        <v>74</v>
      </c>
      <c r="D11" s="16">
        <v>0</v>
      </c>
      <c r="E11" s="16">
        <v>0</v>
      </c>
      <c r="F11" s="16">
        <f t="shared" ref="F11:F29" si="1">D11+E11</f>
        <v>0</v>
      </c>
      <c r="G11" s="16">
        <v>0</v>
      </c>
      <c r="H11" s="16">
        <v>0</v>
      </c>
      <c r="I11" s="16">
        <f t="shared" ref="I11:I29" si="2">F11-G11</f>
        <v>0</v>
      </c>
    </row>
    <row r="12" spans="2:16" s="13" customFormat="1" ht="15" customHeight="1">
      <c r="B12" s="28"/>
      <c r="C12" s="26" t="s">
        <v>75</v>
      </c>
      <c r="D12" s="16">
        <v>0</v>
      </c>
      <c r="E12" s="16">
        <v>0</v>
      </c>
      <c r="F12" s="16">
        <f t="shared" si="1"/>
        <v>0</v>
      </c>
      <c r="G12" s="16">
        <v>0</v>
      </c>
      <c r="H12" s="16">
        <v>0</v>
      </c>
      <c r="I12" s="16">
        <f t="shared" si="2"/>
        <v>0</v>
      </c>
    </row>
    <row r="13" spans="2:16" s="13" customFormat="1" ht="15" customHeight="1">
      <c r="B13" s="28"/>
      <c r="C13" s="26" t="s">
        <v>76</v>
      </c>
      <c r="D13" s="16">
        <v>0</v>
      </c>
      <c r="E13" s="16">
        <v>0</v>
      </c>
      <c r="F13" s="16">
        <f t="shared" si="1"/>
        <v>0</v>
      </c>
      <c r="G13" s="16">
        <v>0</v>
      </c>
      <c r="H13" s="16">
        <v>0</v>
      </c>
      <c r="I13" s="16">
        <f t="shared" si="2"/>
        <v>0</v>
      </c>
    </row>
    <row r="14" spans="2:16" s="13" customFormat="1" ht="15" customHeight="1">
      <c r="B14" s="28"/>
      <c r="C14" s="26" t="s">
        <v>77</v>
      </c>
      <c r="D14" s="16">
        <v>0</v>
      </c>
      <c r="E14" s="16">
        <v>0</v>
      </c>
      <c r="F14" s="16">
        <f t="shared" si="1"/>
        <v>0</v>
      </c>
      <c r="G14" s="16">
        <v>0</v>
      </c>
      <c r="H14" s="16">
        <v>0</v>
      </c>
      <c r="I14" s="16">
        <f t="shared" si="2"/>
        <v>0</v>
      </c>
    </row>
    <row r="15" spans="2:16" s="13" customFormat="1" ht="15" customHeight="1">
      <c r="B15" s="28"/>
      <c r="C15" s="26" t="s">
        <v>78</v>
      </c>
      <c r="D15" s="16">
        <v>0</v>
      </c>
      <c r="E15" s="16">
        <v>0</v>
      </c>
      <c r="F15" s="16">
        <f t="shared" si="1"/>
        <v>0</v>
      </c>
      <c r="G15" s="16">
        <v>0</v>
      </c>
      <c r="H15" s="16">
        <v>0</v>
      </c>
      <c r="I15" s="16">
        <f t="shared" si="2"/>
        <v>0</v>
      </c>
    </row>
    <row r="16" spans="2:16" s="13" customFormat="1" ht="15" customHeight="1">
      <c r="B16" s="28"/>
      <c r="C16" s="26" t="s">
        <v>79</v>
      </c>
      <c r="D16" s="16">
        <v>0</v>
      </c>
      <c r="E16" s="16">
        <v>0</v>
      </c>
      <c r="F16" s="16">
        <f t="shared" si="1"/>
        <v>0</v>
      </c>
      <c r="G16" s="16">
        <v>0</v>
      </c>
      <c r="H16" s="16">
        <v>0</v>
      </c>
      <c r="I16" s="16">
        <f t="shared" si="2"/>
        <v>0</v>
      </c>
    </row>
    <row r="17" spans="1:15" s="13" customFormat="1" ht="15" customHeight="1">
      <c r="B17" s="28"/>
      <c r="C17" s="26" t="s">
        <v>80</v>
      </c>
      <c r="D17" s="16">
        <v>0</v>
      </c>
      <c r="E17" s="16">
        <v>0</v>
      </c>
      <c r="F17" s="16">
        <f t="shared" si="1"/>
        <v>0</v>
      </c>
      <c r="G17" s="16">
        <v>0</v>
      </c>
      <c r="H17" s="16">
        <v>0</v>
      </c>
      <c r="I17" s="16">
        <f t="shared" si="2"/>
        <v>0</v>
      </c>
      <c r="J17" s="32"/>
      <c r="K17" s="32"/>
      <c r="L17" s="32"/>
      <c r="M17" s="32"/>
      <c r="N17" s="32"/>
      <c r="O17" s="32"/>
    </row>
    <row r="18" spans="1:15" s="13" customFormat="1" ht="15" customHeight="1">
      <c r="B18" s="166" t="s">
        <v>81</v>
      </c>
      <c r="C18" s="167"/>
      <c r="D18" s="27">
        <f>SUM(D19:D21)</f>
        <v>0</v>
      </c>
      <c r="E18" s="27">
        <f t="shared" ref="E18:H18" si="3">SUM(E19:E21)</f>
        <v>0</v>
      </c>
      <c r="F18" s="27">
        <f t="shared" si="1"/>
        <v>0</v>
      </c>
      <c r="G18" s="27">
        <f t="shared" si="3"/>
        <v>0</v>
      </c>
      <c r="H18" s="27">
        <f t="shared" si="3"/>
        <v>0</v>
      </c>
      <c r="I18" s="27">
        <f t="shared" si="2"/>
        <v>0</v>
      </c>
    </row>
    <row r="19" spans="1:15" s="13" customFormat="1" ht="15" customHeight="1">
      <c r="B19" s="28"/>
      <c r="C19" s="26" t="s">
        <v>16</v>
      </c>
      <c r="D19" s="16">
        <v>0</v>
      </c>
      <c r="E19" s="16">
        <v>0</v>
      </c>
      <c r="F19" s="16">
        <f t="shared" si="1"/>
        <v>0</v>
      </c>
      <c r="G19" s="16">
        <v>0</v>
      </c>
      <c r="H19" s="16">
        <v>0</v>
      </c>
      <c r="I19" s="16">
        <f t="shared" si="2"/>
        <v>0</v>
      </c>
    </row>
    <row r="20" spans="1:15" s="13" customFormat="1" ht="15" customHeight="1">
      <c r="B20" s="28"/>
      <c r="C20" s="26" t="s">
        <v>82</v>
      </c>
      <c r="D20" s="16">
        <v>0</v>
      </c>
      <c r="E20" s="16">
        <v>0</v>
      </c>
      <c r="F20" s="16">
        <f t="shared" si="1"/>
        <v>0</v>
      </c>
      <c r="G20" s="16">
        <v>0</v>
      </c>
      <c r="H20" s="16">
        <v>0</v>
      </c>
      <c r="I20" s="16">
        <f t="shared" si="2"/>
        <v>0</v>
      </c>
    </row>
    <row r="21" spans="1:15" s="13" customFormat="1" ht="15" customHeight="1">
      <c r="B21" s="28"/>
      <c r="C21" s="26" t="s">
        <v>83</v>
      </c>
      <c r="D21" s="16">
        <v>0</v>
      </c>
      <c r="E21" s="16">
        <v>0</v>
      </c>
      <c r="F21" s="16">
        <f t="shared" si="1"/>
        <v>0</v>
      </c>
      <c r="G21" s="16">
        <v>0</v>
      </c>
      <c r="H21" s="16">
        <v>0</v>
      </c>
      <c r="I21" s="16">
        <f t="shared" si="2"/>
        <v>0</v>
      </c>
      <c r="J21" s="32"/>
      <c r="K21" s="32"/>
      <c r="L21" s="32"/>
      <c r="M21" s="32"/>
      <c r="N21" s="32"/>
      <c r="O21" s="32"/>
    </row>
    <row r="22" spans="1:15" s="13" customFormat="1" ht="15" customHeight="1">
      <c r="B22" s="166" t="s">
        <v>84</v>
      </c>
      <c r="C22" s="167"/>
      <c r="D22" s="27">
        <f>SUM(D23:D29)</f>
        <v>0</v>
      </c>
      <c r="E22" s="27">
        <f t="shared" ref="E22:H22" si="4">SUM(E23:E29)</f>
        <v>0</v>
      </c>
      <c r="F22" s="27">
        <f t="shared" si="1"/>
        <v>0</v>
      </c>
      <c r="G22" s="27">
        <f t="shared" si="4"/>
        <v>0</v>
      </c>
      <c r="H22" s="27">
        <f t="shared" si="4"/>
        <v>0</v>
      </c>
      <c r="I22" s="27">
        <f t="shared" si="2"/>
        <v>0</v>
      </c>
    </row>
    <row r="23" spans="1:15" s="13" customFormat="1" ht="15" customHeight="1">
      <c r="B23" s="28"/>
      <c r="C23" s="26" t="s">
        <v>85</v>
      </c>
      <c r="D23" s="16">
        <v>0</v>
      </c>
      <c r="E23" s="16">
        <v>0</v>
      </c>
      <c r="F23" s="16">
        <f t="shared" si="1"/>
        <v>0</v>
      </c>
      <c r="G23" s="16">
        <v>0</v>
      </c>
      <c r="H23" s="16">
        <v>0</v>
      </c>
      <c r="I23" s="16">
        <f t="shared" si="2"/>
        <v>0</v>
      </c>
    </row>
    <row r="24" spans="1:15" s="13" customFormat="1" ht="15" customHeight="1">
      <c r="B24" s="28"/>
      <c r="C24" s="26" t="s">
        <v>86</v>
      </c>
      <c r="D24" s="16">
        <v>0</v>
      </c>
      <c r="E24" s="16">
        <v>0</v>
      </c>
      <c r="F24" s="16">
        <f t="shared" si="1"/>
        <v>0</v>
      </c>
      <c r="G24" s="16">
        <v>0</v>
      </c>
      <c r="H24" s="16">
        <v>0</v>
      </c>
      <c r="I24" s="16">
        <f t="shared" si="2"/>
        <v>0</v>
      </c>
    </row>
    <row r="25" spans="1:15" s="13" customFormat="1" ht="15" customHeight="1">
      <c r="B25" s="28"/>
      <c r="C25" s="26" t="s">
        <v>87</v>
      </c>
      <c r="D25" s="16">
        <v>0</v>
      </c>
      <c r="E25" s="16">
        <v>0</v>
      </c>
      <c r="F25" s="16">
        <f t="shared" si="1"/>
        <v>0</v>
      </c>
      <c r="G25" s="16">
        <v>0</v>
      </c>
      <c r="H25" s="16">
        <v>0</v>
      </c>
      <c r="I25" s="16">
        <f t="shared" si="2"/>
        <v>0</v>
      </c>
    </row>
    <row r="26" spans="1:15" ht="15" customHeight="1">
      <c r="B26" s="28"/>
      <c r="C26" s="26" t="s">
        <v>88</v>
      </c>
      <c r="D26" s="16">
        <v>0</v>
      </c>
      <c r="E26" s="16">
        <v>0</v>
      </c>
      <c r="F26" s="16">
        <f t="shared" si="1"/>
        <v>0</v>
      </c>
      <c r="G26" s="16">
        <v>0</v>
      </c>
      <c r="H26" s="16">
        <v>0</v>
      </c>
      <c r="I26" s="16">
        <f t="shared" si="2"/>
        <v>0</v>
      </c>
    </row>
    <row r="27" spans="1:15" ht="15" customHeight="1">
      <c r="B27" s="28"/>
      <c r="C27" s="26" t="s">
        <v>89</v>
      </c>
      <c r="D27" s="16">
        <v>0</v>
      </c>
      <c r="E27" s="16">
        <v>0</v>
      </c>
      <c r="F27" s="16">
        <f t="shared" si="1"/>
        <v>0</v>
      </c>
      <c r="G27" s="16">
        <v>0</v>
      </c>
      <c r="H27" s="16">
        <v>0</v>
      </c>
      <c r="I27" s="16">
        <f t="shared" si="2"/>
        <v>0</v>
      </c>
    </row>
    <row r="28" spans="1:15" ht="15" customHeight="1">
      <c r="B28" s="28"/>
      <c r="C28" s="26" t="s">
        <v>90</v>
      </c>
      <c r="D28" s="16">
        <v>0</v>
      </c>
      <c r="E28" s="16">
        <v>0</v>
      </c>
      <c r="F28" s="16">
        <f t="shared" si="1"/>
        <v>0</v>
      </c>
      <c r="G28" s="16">
        <v>0</v>
      </c>
      <c r="H28" s="16">
        <v>0</v>
      </c>
      <c r="I28" s="16">
        <f t="shared" si="2"/>
        <v>0</v>
      </c>
    </row>
    <row r="29" spans="1:15" ht="15" customHeight="1">
      <c r="B29" s="28"/>
      <c r="C29" s="26" t="s">
        <v>91</v>
      </c>
      <c r="D29" s="16">
        <v>0</v>
      </c>
      <c r="E29" s="16">
        <v>0</v>
      </c>
      <c r="F29" s="16">
        <f t="shared" si="1"/>
        <v>0</v>
      </c>
      <c r="G29" s="16">
        <v>0</v>
      </c>
      <c r="H29" s="16">
        <v>0</v>
      </c>
      <c r="I29" s="16">
        <f t="shared" si="2"/>
        <v>0</v>
      </c>
    </row>
    <row r="30" spans="1:15" ht="15" customHeight="1">
      <c r="B30" s="28"/>
      <c r="C30" s="26"/>
      <c r="D30" s="16"/>
      <c r="E30" s="16"/>
      <c r="F30" s="16"/>
      <c r="G30" s="16"/>
      <c r="H30" s="16"/>
      <c r="I30" s="16"/>
    </row>
    <row r="31" spans="1:15" ht="15" customHeight="1">
      <c r="B31" s="28"/>
      <c r="C31" s="26"/>
      <c r="D31" s="16"/>
      <c r="E31" s="16"/>
      <c r="F31" s="16"/>
      <c r="G31" s="16"/>
      <c r="H31" s="16"/>
      <c r="I31" s="16"/>
    </row>
    <row r="32" spans="1:15" s="21" customFormat="1" ht="15.95" customHeight="1">
      <c r="A32" s="18"/>
      <c r="B32" s="28"/>
      <c r="C32" s="26"/>
      <c r="D32" s="16"/>
      <c r="E32" s="16"/>
      <c r="F32" s="16"/>
      <c r="G32" s="16"/>
      <c r="H32" s="16"/>
      <c r="I32" s="16"/>
    </row>
    <row r="33" spans="2:10" ht="15.95" customHeight="1">
      <c r="B33" s="29"/>
      <c r="C33" s="30" t="s">
        <v>92</v>
      </c>
      <c r="D33" s="31">
        <f>+D10+D18+D22</f>
        <v>0</v>
      </c>
      <c r="E33" s="31">
        <f t="shared" ref="E33:I33" si="5">+E10+E18+E22</f>
        <v>0</v>
      </c>
      <c r="F33" s="31">
        <f>+F10+F18+F22</f>
        <v>0</v>
      </c>
      <c r="G33" s="31">
        <f t="shared" si="5"/>
        <v>0</v>
      </c>
      <c r="H33" s="31">
        <f t="shared" si="5"/>
        <v>0</v>
      </c>
      <c r="I33" s="31">
        <f t="shared" si="5"/>
        <v>0</v>
      </c>
      <c r="J33" s="12"/>
    </row>
    <row r="34" spans="2:10">
      <c r="B34" s="29"/>
      <c r="C34" s="30" t="s">
        <v>93</v>
      </c>
      <c r="D34" s="31">
        <f>+'COG-C.C(1)'!D37+'COG C.C.(2)'!D34+'COG C.C. (3)'!D33</f>
        <v>174329748.62</v>
      </c>
      <c r="E34" s="145">
        <f>+'COG-C.C(1)'!E37+'COG C.C.(2)'!E34+'COG C.C. (3)'!E33</f>
        <v>-2987458.7699999986</v>
      </c>
      <c r="F34" s="31">
        <f>+'COG-C.C(1)'!F37+'COG C.C.(2)'!F34+'COG C.C. (3)'!F33</f>
        <v>171342289.85000002</v>
      </c>
      <c r="G34" s="31">
        <f>+'COG-C.C(1)'!G37+'COG C.C.(2)'!G34+'COG C.C. (3)'!G33</f>
        <v>171342289.85000002</v>
      </c>
      <c r="H34" s="31">
        <f>+'COG-C.C(1)'!H37+'COG C.C.(2)'!H34+'COG C.C. (3)'!H33</f>
        <v>164840008.05000001</v>
      </c>
      <c r="I34" s="31">
        <f>+'COG-C.C(1)'!I37+'COG C.C.(2)'!I34+'COG C.C. (3)'!I33</f>
        <v>0</v>
      </c>
    </row>
    <row r="35" spans="2:10">
      <c r="I35" s="133" t="s">
        <v>187</v>
      </c>
    </row>
    <row r="36" spans="2:10">
      <c r="D36" s="12"/>
      <c r="E36" s="12"/>
      <c r="F36" s="12"/>
      <c r="G36" s="12"/>
      <c r="H36" s="12"/>
      <c r="I36" s="12"/>
    </row>
    <row r="37" spans="2:10">
      <c r="D37" s="12"/>
      <c r="E37" s="12"/>
      <c r="F37" s="12"/>
      <c r="G37" s="12"/>
      <c r="H37" s="12"/>
      <c r="I37" s="12"/>
    </row>
    <row r="38" spans="2:10">
      <c r="D38" s="12"/>
      <c r="E38" s="12"/>
      <c r="F38" s="12"/>
      <c r="G38" s="12"/>
      <c r="H38" s="12"/>
      <c r="I38" s="12"/>
    </row>
    <row r="39" spans="2:10">
      <c r="D39" s="12"/>
      <c r="E39" s="12"/>
      <c r="F39" s="12"/>
      <c r="G39" s="12"/>
      <c r="H39" s="12"/>
      <c r="I39" s="12"/>
    </row>
    <row r="40" spans="2:10">
      <c r="D40" s="12"/>
      <c r="E40" s="12"/>
      <c r="F40" s="12"/>
      <c r="G40" s="12"/>
      <c r="H40" s="12"/>
      <c r="I40" s="12"/>
    </row>
  </sheetData>
  <mergeCells count="12">
    <mergeCell ref="B10:C10"/>
    <mergeCell ref="B18:C18"/>
    <mergeCell ref="B22:C22"/>
    <mergeCell ref="B1:I1"/>
    <mergeCell ref="B3:I3"/>
    <mergeCell ref="B4:I4"/>
    <mergeCell ref="B5:I5"/>
    <mergeCell ref="B7:C9"/>
    <mergeCell ref="D7:H7"/>
    <mergeCell ref="I7:I8"/>
    <mergeCell ref="B6:I6"/>
    <mergeCell ref="B2:I2"/>
  </mergeCells>
  <printOptions horizontalCentered="1"/>
  <pageMargins left="0.23622047244094491" right="0.23622047244094491" top="0.74803149606299213" bottom="0.74803149606299213" header="0" footer="0"/>
  <pageSetup scale="95" orientation="landscape" horizontalDpi="300" verticalDpi="300" r:id="rId1"/>
  <headerFooter>
    <oddFooter>&amp;R&amp;8Presupuestaria/ &amp;P 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view="pageBreakPreview" topLeftCell="D31" zoomScale="140" zoomScaleSheetLayoutView="140" workbookViewId="0">
      <selection activeCell="H25" sqref="H25"/>
    </sheetView>
  </sheetViews>
  <sheetFormatPr baseColWidth="10" defaultColWidth="11.42578125" defaultRowHeight="11.25"/>
  <cols>
    <col min="1" max="1" width="1.5703125" style="13" customWidth="1"/>
    <col min="2" max="2" width="4.5703125" style="74" customWidth="1"/>
    <col min="3" max="3" width="60.28515625" style="11" customWidth="1"/>
    <col min="4" max="4" width="12.7109375" style="11" customWidth="1"/>
    <col min="5" max="5" width="15.5703125" style="11" customWidth="1"/>
    <col min="6" max="9" width="12.7109375" style="11" customWidth="1"/>
    <col min="10" max="10" width="3.28515625" style="13" customWidth="1"/>
    <col min="11" max="16384" width="11.42578125" style="11"/>
  </cols>
  <sheetData>
    <row r="1" spans="1:10" ht="21.75" customHeight="1">
      <c r="B1" s="155" t="s">
        <v>192</v>
      </c>
      <c r="C1" s="155"/>
      <c r="D1" s="155"/>
      <c r="E1" s="155"/>
      <c r="F1" s="155"/>
      <c r="G1" s="155"/>
      <c r="H1" s="155"/>
      <c r="I1" s="155"/>
    </row>
    <row r="2" spans="1:10">
      <c r="B2" s="160" t="s">
        <v>194</v>
      </c>
      <c r="C2" s="160"/>
      <c r="D2" s="160"/>
      <c r="E2" s="160"/>
      <c r="F2" s="160"/>
      <c r="G2" s="160"/>
      <c r="H2" s="160"/>
      <c r="I2" s="160"/>
    </row>
    <row r="3" spans="1:10">
      <c r="B3" s="160" t="s">
        <v>0</v>
      </c>
      <c r="C3" s="160"/>
      <c r="D3" s="160"/>
      <c r="E3" s="160"/>
      <c r="F3" s="160"/>
      <c r="G3" s="160"/>
      <c r="H3" s="160"/>
      <c r="I3" s="160"/>
    </row>
    <row r="4" spans="1:10">
      <c r="B4" s="160" t="s">
        <v>94</v>
      </c>
      <c r="C4" s="160"/>
      <c r="D4" s="160"/>
      <c r="E4" s="160"/>
      <c r="F4" s="160"/>
      <c r="G4" s="160"/>
      <c r="H4" s="160"/>
      <c r="I4" s="160"/>
    </row>
    <row r="5" spans="1:10" s="13" customFormat="1">
      <c r="B5" s="160" t="s">
        <v>196</v>
      </c>
      <c r="C5" s="160"/>
      <c r="D5" s="160"/>
      <c r="E5" s="160"/>
      <c r="F5" s="160"/>
      <c r="G5" s="160"/>
      <c r="H5" s="160"/>
      <c r="I5" s="160"/>
    </row>
    <row r="6" spans="1:10">
      <c r="B6" s="160" t="s">
        <v>179</v>
      </c>
      <c r="C6" s="160"/>
      <c r="D6" s="160"/>
      <c r="E6" s="160"/>
      <c r="F6" s="160"/>
      <c r="G6" s="160"/>
      <c r="H6" s="160"/>
      <c r="I6" s="160"/>
    </row>
    <row r="7" spans="1:10">
      <c r="B7" s="169" t="s">
        <v>2</v>
      </c>
      <c r="C7" s="170"/>
      <c r="D7" s="171" t="s">
        <v>19</v>
      </c>
      <c r="E7" s="172"/>
      <c r="F7" s="172"/>
      <c r="G7" s="172"/>
      <c r="H7" s="173"/>
      <c r="I7" s="174" t="s">
        <v>4</v>
      </c>
    </row>
    <row r="8" spans="1:10" ht="22.5">
      <c r="B8" s="169"/>
      <c r="C8" s="170"/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158"/>
    </row>
    <row r="9" spans="1:10">
      <c r="B9" s="176"/>
      <c r="C9" s="162"/>
      <c r="D9" s="2">
        <v>1</v>
      </c>
      <c r="E9" s="2">
        <v>2</v>
      </c>
      <c r="F9" s="2" t="s">
        <v>10</v>
      </c>
      <c r="G9" s="2">
        <v>4</v>
      </c>
      <c r="H9" s="2">
        <v>5</v>
      </c>
      <c r="I9" s="2" t="s">
        <v>11</v>
      </c>
    </row>
    <row r="10" spans="1:10" s="76" customFormat="1" ht="12" customHeight="1">
      <c r="A10" s="75"/>
      <c r="B10" s="71"/>
      <c r="C10" s="72"/>
      <c r="D10" s="73"/>
      <c r="E10" s="73"/>
      <c r="F10" s="73"/>
      <c r="G10" s="73"/>
      <c r="H10" s="73"/>
      <c r="I10" s="73"/>
      <c r="J10" s="75"/>
    </row>
    <row r="11" spans="1:10" s="76" customFormat="1" ht="12" customHeight="1">
      <c r="A11" s="75"/>
      <c r="B11" s="177" t="s">
        <v>95</v>
      </c>
      <c r="C11" s="178"/>
      <c r="D11" s="27">
        <f>SUM(D12:D19)</f>
        <v>0</v>
      </c>
      <c r="E11" s="27">
        <f t="shared" ref="E11:H11" si="0">SUM(E12:E19)</f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>SUM(I12:I19)</f>
        <v>0</v>
      </c>
      <c r="J11" s="75"/>
    </row>
    <row r="12" spans="1:10" s="76" customFormat="1" ht="12" customHeight="1">
      <c r="A12" s="75"/>
      <c r="B12" s="77"/>
      <c r="C12" s="78" t="s">
        <v>96</v>
      </c>
      <c r="D12" s="16">
        <v>0</v>
      </c>
      <c r="E12" s="16">
        <v>0</v>
      </c>
      <c r="F12" s="16">
        <f>D12+E12</f>
        <v>0</v>
      </c>
      <c r="G12" s="16">
        <v>0</v>
      </c>
      <c r="H12" s="16">
        <v>0</v>
      </c>
      <c r="I12" s="16">
        <f>F12-G12</f>
        <v>0</v>
      </c>
      <c r="J12" s="75"/>
    </row>
    <row r="13" spans="1:10" s="76" customFormat="1" ht="12" customHeight="1">
      <c r="A13" s="75"/>
      <c r="B13" s="77"/>
      <c r="C13" s="78" t="s">
        <v>97</v>
      </c>
      <c r="D13" s="16">
        <v>0</v>
      </c>
      <c r="E13" s="16">
        <v>0</v>
      </c>
      <c r="F13" s="16">
        <f t="shared" ref="F13:F19" si="1">D13+E13</f>
        <v>0</v>
      </c>
      <c r="G13" s="16">
        <v>0</v>
      </c>
      <c r="H13" s="16">
        <v>0</v>
      </c>
      <c r="I13" s="16">
        <f>F13-G13</f>
        <v>0</v>
      </c>
      <c r="J13" s="75"/>
    </row>
    <row r="14" spans="1:10" s="76" customFormat="1" ht="12" customHeight="1">
      <c r="A14" s="75"/>
      <c r="B14" s="77"/>
      <c r="C14" s="78" t="s">
        <v>98</v>
      </c>
      <c r="D14" s="16">
        <v>0</v>
      </c>
      <c r="E14" s="16">
        <v>0</v>
      </c>
      <c r="F14" s="16">
        <f t="shared" si="1"/>
        <v>0</v>
      </c>
      <c r="G14" s="16">
        <v>0</v>
      </c>
      <c r="H14" s="16">
        <v>0</v>
      </c>
      <c r="I14" s="16">
        <f t="shared" ref="I14:I19" si="2">F14-G14</f>
        <v>0</v>
      </c>
      <c r="J14" s="75"/>
    </row>
    <row r="15" spans="1:10" s="76" customFormat="1" ht="12" customHeight="1">
      <c r="A15" s="75"/>
      <c r="B15" s="77"/>
      <c r="C15" s="78" t="s">
        <v>99</v>
      </c>
      <c r="D15" s="16">
        <v>0</v>
      </c>
      <c r="E15" s="16">
        <v>0</v>
      </c>
      <c r="F15" s="16">
        <f t="shared" si="1"/>
        <v>0</v>
      </c>
      <c r="G15" s="16">
        <v>0</v>
      </c>
      <c r="H15" s="16">
        <v>0</v>
      </c>
      <c r="I15" s="16">
        <f t="shared" si="2"/>
        <v>0</v>
      </c>
      <c r="J15" s="75"/>
    </row>
    <row r="16" spans="1:10" s="76" customFormat="1" ht="12" customHeight="1">
      <c r="A16" s="75"/>
      <c r="B16" s="77"/>
      <c r="C16" s="78" t="s">
        <v>100</v>
      </c>
      <c r="D16" s="16">
        <v>0</v>
      </c>
      <c r="E16" s="16">
        <v>0</v>
      </c>
      <c r="F16" s="16">
        <f t="shared" si="1"/>
        <v>0</v>
      </c>
      <c r="G16" s="16">
        <v>0</v>
      </c>
      <c r="H16" s="16">
        <v>0</v>
      </c>
      <c r="I16" s="16">
        <f t="shared" si="2"/>
        <v>0</v>
      </c>
      <c r="J16" s="75"/>
    </row>
    <row r="17" spans="1:10" s="76" customFormat="1" ht="12" customHeight="1">
      <c r="A17" s="75"/>
      <c r="B17" s="77"/>
      <c r="C17" s="78" t="s">
        <v>101</v>
      </c>
      <c r="D17" s="16">
        <v>0</v>
      </c>
      <c r="E17" s="16">
        <v>0</v>
      </c>
      <c r="F17" s="16">
        <f t="shared" si="1"/>
        <v>0</v>
      </c>
      <c r="G17" s="16">
        <v>0</v>
      </c>
      <c r="H17" s="16">
        <v>0</v>
      </c>
      <c r="I17" s="16">
        <f t="shared" si="2"/>
        <v>0</v>
      </c>
      <c r="J17" s="75"/>
    </row>
    <row r="18" spans="1:10" s="76" customFormat="1" ht="12" customHeight="1">
      <c r="A18" s="75"/>
      <c r="B18" s="77"/>
      <c r="C18" s="78" t="s">
        <v>102</v>
      </c>
      <c r="D18" s="16">
        <v>0</v>
      </c>
      <c r="E18" s="16">
        <v>0</v>
      </c>
      <c r="F18" s="16">
        <f t="shared" si="1"/>
        <v>0</v>
      </c>
      <c r="G18" s="16">
        <v>0</v>
      </c>
      <c r="H18" s="16">
        <v>0</v>
      </c>
      <c r="I18" s="16">
        <f t="shared" si="2"/>
        <v>0</v>
      </c>
      <c r="J18" s="75"/>
    </row>
    <row r="19" spans="1:10" s="80" customFormat="1" ht="12" customHeight="1">
      <c r="A19" s="79"/>
      <c r="B19" s="77"/>
      <c r="C19" s="78" t="s">
        <v>47</v>
      </c>
      <c r="D19" s="16">
        <v>0</v>
      </c>
      <c r="E19" s="16">
        <v>0</v>
      </c>
      <c r="F19" s="16">
        <f t="shared" si="1"/>
        <v>0</v>
      </c>
      <c r="G19" s="16">
        <v>0</v>
      </c>
      <c r="H19" s="16">
        <v>0</v>
      </c>
      <c r="I19" s="16">
        <f t="shared" si="2"/>
        <v>0</v>
      </c>
      <c r="J19" s="79"/>
    </row>
    <row r="20" spans="1:10" s="76" customFormat="1" ht="12" customHeight="1">
      <c r="A20" s="75"/>
      <c r="B20" s="177" t="s">
        <v>103</v>
      </c>
      <c r="C20" s="178"/>
      <c r="D20" s="27">
        <f>SUM(D21:D27)</f>
        <v>174329748.62</v>
      </c>
      <c r="E20" s="146">
        <f t="shared" ref="E20:I20" si="3">SUM(E21:E27)</f>
        <v>-2987458.77</v>
      </c>
      <c r="F20" s="27">
        <f t="shared" si="3"/>
        <v>171342289.84999999</v>
      </c>
      <c r="G20" s="27">
        <f t="shared" si="3"/>
        <v>171342289.84999999</v>
      </c>
      <c r="H20" s="27">
        <f t="shared" si="3"/>
        <v>164840008.05000001</v>
      </c>
      <c r="I20" s="27">
        <f t="shared" si="3"/>
        <v>0</v>
      </c>
      <c r="J20" s="75"/>
    </row>
    <row r="21" spans="1:10" s="76" customFormat="1" ht="12" customHeight="1">
      <c r="A21" s="75"/>
      <c r="B21" s="77"/>
      <c r="C21" s="78" t="s">
        <v>104</v>
      </c>
      <c r="D21" s="81">
        <v>0</v>
      </c>
      <c r="E21" s="81">
        <v>0</v>
      </c>
      <c r="F21" s="81">
        <f>D21+E21</f>
        <v>0</v>
      </c>
      <c r="G21" s="81">
        <v>0</v>
      </c>
      <c r="H21" s="81">
        <v>0</v>
      </c>
      <c r="I21" s="81">
        <f>F21-G21</f>
        <v>0</v>
      </c>
      <c r="J21" s="75"/>
    </row>
    <row r="22" spans="1:10" s="76" customFormat="1" ht="12" customHeight="1">
      <c r="A22" s="75"/>
      <c r="B22" s="77"/>
      <c r="C22" s="78" t="s">
        <v>105</v>
      </c>
      <c r="D22" s="81">
        <v>0</v>
      </c>
      <c r="E22" s="81">
        <v>0</v>
      </c>
      <c r="F22" s="81">
        <f t="shared" ref="F22:F27" si="4">D22+E22</f>
        <v>0</v>
      </c>
      <c r="G22" s="81">
        <v>0</v>
      </c>
      <c r="H22" s="81">
        <v>0</v>
      </c>
      <c r="I22" s="81">
        <f t="shared" ref="I22:I27" si="5">F22-G22</f>
        <v>0</v>
      </c>
      <c r="J22" s="75"/>
    </row>
    <row r="23" spans="1:10" s="76" customFormat="1" ht="12" customHeight="1">
      <c r="A23" s="75"/>
      <c r="B23" s="77"/>
      <c r="C23" s="78" t="s">
        <v>106</v>
      </c>
      <c r="D23" s="81">
        <v>0</v>
      </c>
      <c r="E23" s="81">
        <v>0</v>
      </c>
      <c r="F23" s="81">
        <f t="shared" si="4"/>
        <v>0</v>
      </c>
      <c r="G23" s="81">
        <v>0</v>
      </c>
      <c r="H23" s="81">
        <v>0</v>
      </c>
      <c r="I23" s="81">
        <f t="shared" si="5"/>
        <v>0</v>
      </c>
      <c r="J23" s="75"/>
    </row>
    <row r="24" spans="1:10" s="76" customFormat="1" ht="12" customHeight="1">
      <c r="A24" s="75"/>
      <c r="B24" s="77"/>
      <c r="C24" s="78" t="s">
        <v>107</v>
      </c>
      <c r="D24" s="81">
        <v>174329748.62</v>
      </c>
      <c r="E24" s="150">
        <v>-2987458.77</v>
      </c>
      <c r="F24" s="81">
        <f t="shared" si="4"/>
        <v>171342289.84999999</v>
      </c>
      <c r="G24" s="81">
        <v>171342289.84999999</v>
      </c>
      <c r="H24" s="81">
        <v>164840008.05000001</v>
      </c>
      <c r="I24" s="81">
        <f t="shared" si="5"/>
        <v>0</v>
      </c>
      <c r="J24" s="75"/>
    </row>
    <row r="25" spans="1:10" s="76" customFormat="1" ht="12" customHeight="1">
      <c r="A25" s="75"/>
      <c r="B25" s="77"/>
      <c r="C25" s="78" t="s">
        <v>108</v>
      </c>
      <c r="D25" s="81">
        <v>0</v>
      </c>
      <c r="E25" s="81">
        <v>0</v>
      </c>
      <c r="F25" s="81">
        <f t="shared" si="4"/>
        <v>0</v>
      </c>
      <c r="G25" s="81">
        <v>0</v>
      </c>
      <c r="H25" s="81">
        <v>0</v>
      </c>
      <c r="I25" s="81">
        <f t="shared" si="5"/>
        <v>0</v>
      </c>
      <c r="J25" s="75"/>
    </row>
    <row r="26" spans="1:10" s="76" customFormat="1" ht="12" customHeight="1">
      <c r="A26" s="75"/>
      <c r="B26" s="77"/>
      <c r="C26" s="78" t="s">
        <v>109</v>
      </c>
      <c r="D26" s="81">
        <v>0</v>
      </c>
      <c r="E26" s="81">
        <v>0</v>
      </c>
      <c r="F26" s="81">
        <f t="shared" si="4"/>
        <v>0</v>
      </c>
      <c r="G26" s="81">
        <v>0</v>
      </c>
      <c r="H26" s="81">
        <v>0</v>
      </c>
      <c r="I26" s="81">
        <f t="shared" si="5"/>
        <v>0</v>
      </c>
      <c r="J26" s="75"/>
    </row>
    <row r="27" spans="1:10" s="80" customFormat="1" ht="12" customHeight="1">
      <c r="A27" s="79"/>
      <c r="B27" s="77"/>
      <c r="C27" s="78" t="s">
        <v>110</v>
      </c>
      <c r="D27" s="81">
        <v>0</v>
      </c>
      <c r="E27" s="81">
        <v>0</v>
      </c>
      <c r="F27" s="81">
        <f t="shared" si="4"/>
        <v>0</v>
      </c>
      <c r="G27" s="81">
        <v>0</v>
      </c>
      <c r="H27" s="81">
        <v>0</v>
      </c>
      <c r="I27" s="81">
        <f t="shared" si="5"/>
        <v>0</v>
      </c>
      <c r="J27" s="79"/>
    </row>
    <row r="28" spans="1:10" s="76" customFormat="1" ht="12" customHeight="1">
      <c r="A28" s="75"/>
      <c r="B28" s="177" t="s">
        <v>111</v>
      </c>
      <c r="C28" s="178"/>
      <c r="D28" s="82">
        <f>SUM(D29:D37)</f>
        <v>0</v>
      </c>
      <c r="E28" s="82">
        <f t="shared" ref="E28:I28" si="6">SUM(E29:E37)</f>
        <v>0</v>
      </c>
      <c r="F28" s="82">
        <f t="shared" si="6"/>
        <v>0</v>
      </c>
      <c r="G28" s="82">
        <f t="shared" si="6"/>
        <v>0</v>
      </c>
      <c r="H28" s="82">
        <f t="shared" si="6"/>
        <v>0</v>
      </c>
      <c r="I28" s="82">
        <f t="shared" si="6"/>
        <v>0</v>
      </c>
      <c r="J28" s="75"/>
    </row>
    <row r="29" spans="1:10" s="76" customFormat="1" ht="12" customHeight="1">
      <c r="A29" s="75"/>
      <c r="B29" s="77"/>
      <c r="C29" s="78" t="s">
        <v>112</v>
      </c>
      <c r="D29" s="81">
        <v>0</v>
      </c>
      <c r="E29" s="81">
        <v>0</v>
      </c>
      <c r="F29" s="81">
        <f>D29+E29</f>
        <v>0</v>
      </c>
      <c r="G29" s="81">
        <v>0</v>
      </c>
      <c r="H29" s="81">
        <v>0</v>
      </c>
      <c r="I29" s="81">
        <f>F29-G29</f>
        <v>0</v>
      </c>
      <c r="J29" s="75"/>
    </row>
    <row r="30" spans="1:10" s="76" customFormat="1" ht="12" customHeight="1">
      <c r="A30" s="75"/>
      <c r="B30" s="77"/>
      <c r="C30" s="78" t="s">
        <v>113</v>
      </c>
      <c r="D30" s="81">
        <v>0</v>
      </c>
      <c r="E30" s="81">
        <v>0</v>
      </c>
      <c r="F30" s="81">
        <f t="shared" ref="F30:F37" si="7">D30+E30</f>
        <v>0</v>
      </c>
      <c r="G30" s="81">
        <v>0</v>
      </c>
      <c r="H30" s="81">
        <v>0</v>
      </c>
      <c r="I30" s="81">
        <f t="shared" ref="I30:I37" si="8">F30-G30</f>
        <v>0</v>
      </c>
      <c r="J30" s="75"/>
    </row>
    <row r="31" spans="1:10" s="76" customFormat="1" ht="12" customHeight="1">
      <c r="A31" s="75"/>
      <c r="B31" s="77"/>
      <c r="C31" s="78" t="s">
        <v>114</v>
      </c>
      <c r="D31" s="81">
        <v>0</v>
      </c>
      <c r="E31" s="81">
        <v>0</v>
      </c>
      <c r="F31" s="81">
        <f t="shared" si="7"/>
        <v>0</v>
      </c>
      <c r="G31" s="81">
        <v>0</v>
      </c>
      <c r="H31" s="81">
        <v>0</v>
      </c>
      <c r="I31" s="81">
        <f t="shared" si="8"/>
        <v>0</v>
      </c>
      <c r="J31" s="75"/>
    </row>
    <row r="32" spans="1:10" s="76" customFormat="1" ht="12" customHeight="1">
      <c r="A32" s="75"/>
      <c r="B32" s="77"/>
      <c r="C32" s="78" t="s">
        <v>115</v>
      </c>
      <c r="D32" s="81">
        <v>0</v>
      </c>
      <c r="E32" s="81">
        <v>0</v>
      </c>
      <c r="F32" s="81">
        <f t="shared" si="7"/>
        <v>0</v>
      </c>
      <c r="G32" s="81">
        <v>0</v>
      </c>
      <c r="H32" s="81">
        <v>0</v>
      </c>
      <c r="I32" s="81">
        <f t="shared" si="8"/>
        <v>0</v>
      </c>
      <c r="J32" s="75"/>
    </row>
    <row r="33" spans="1:10" s="76" customFormat="1" ht="12" customHeight="1">
      <c r="A33" s="75"/>
      <c r="B33" s="77"/>
      <c r="C33" s="78" t="s">
        <v>116</v>
      </c>
      <c r="D33" s="81">
        <v>0</v>
      </c>
      <c r="E33" s="81">
        <v>0</v>
      </c>
      <c r="F33" s="81">
        <f t="shared" si="7"/>
        <v>0</v>
      </c>
      <c r="G33" s="81">
        <v>0</v>
      </c>
      <c r="H33" s="81">
        <v>0</v>
      </c>
      <c r="I33" s="81">
        <f t="shared" si="8"/>
        <v>0</v>
      </c>
      <c r="J33" s="75"/>
    </row>
    <row r="34" spans="1:10" s="76" customFormat="1" ht="12" customHeight="1">
      <c r="A34" s="75"/>
      <c r="B34" s="77"/>
      <c r="C34" s="78" t="s">
        <v>117</v>
      </c>
      <c r="D34" s="81">
        <v>0</v>
      </c>
      <c r="E34" s="81">
        <v>0</v>
      </c>
      <c r="F34" s="81">
        <f t="shared" si="7"/>
        <v>0</v>
      </c>
      <c r="G34" s="81">
        <v>0</v>
      </c>
      <c r="H34" s="81">
        <v>0</v>
      </c>
      <c r="I34" s="81">
        <f t="shared" si="8"/>
        <v>0</v>
      </c>
      <c r="J34" s="75"/>
    </row>
    <row r="35" spans="1:10" s="76" customFormat="1" ht="12" customHeight="1">
      <c r="A35" s="75"/>
      <c r="B35" s="77"/>
      <c r="C35" s="78" t="s">
        <v>118</v>
      </c>
      <c r="D35" s="81">
        <v>0</v>
      </c>
      <c r="E35" s="81">
        <v>0</v>
      </c>
      <c r="F35" s="81">
        <f t="shared" si="7"/>
        <v>0</v>
      </c>
      <c r="G35" s="81">
        <v>0</v>
      </c>
      <c r="H35" s="81">
        <v>0</v>
      </c>
      <c r="I35" s="81">
        <f t="shared" si="8"/>
        <v>0</v>
      </c>
      <c r="J35" s="75"/>
    </row>
    <row r="36" spans="1:10" s="76" customFormat="1" ht="12" customHeight="1">
      <c r="A36" s="75"/>
      <c r="B36" s="77"/>
      <c r="C36" s="78" t="s">
        <v>119</v>
      </c>
      <c r="D36" s="81">
        <v>0</v>
      </c>
      <c r="E36" s="81">
        <v>0</v>
      </c>
      <c r="F36" s="81">
        <f t="shared" si="7"/>
        <v>0</v>
      </c>
      <c r="G36" s="81">
        <v>0</v>
      </c>
      <c r="H36" s="81">
        <v>0</v>
      </c>
      <c r="I36" s="81">
        <f t="shared" si="8"/>
        <v>0</v>
      </c>
      <c r="J36" s="75"/>
    </row>
    <row r="37" spans="1:10" s="80" customFormat="1" ht="12" customHeight="1">
      <c r="A37" s="79"/>
      <c r="B37" s="77"/>
      <c r="C37" s="78" t="s">
        <v>120</v>
      </c>
      <c r="D37" s="81">
        <v>0</v>
      </c>
      <c r="E37" s="81">
        <v>0</v>
      </c>
      <c r="F37" s="81">
        <f t="shared" si="7"/>
        <v>0</v>
      </c>
      <c r="G37" s="81">
        <v>0</v>
      </c>
      <c r="H37" s="81">
        <v>0</v>
      </c>
      <c r="I37" s="81">
        <f t="shared" si="8"/>
        <v>0</v>
      </c>
      <c r="J37" s="79"/>
    </row>
    <row r="38" spans="1:10" s="76" customFormat="1" ht="12" customHeight="1">
      <c r="A38" s="75"/>
      <c r="B38" s="177" t="s">
        <v>121</v>
      </c>
      <c r="C38" s="178"/>
      <c r="D38" s="82">
        <f>SUM(D39:D42)</f>
        <v>0</v>
      </c>
      <c r="E38" s="82">
        <f t="shared" ref="E38:I38" si="9">SUM(E39:E42)</f>
        <v>0</v>
      </c>
      <c r="F38" s="82">
        <f t="shared" si="9"/>
        <v>0</v>
      </c>
      <c r="G38" s="82">
        <f t="shared" si="9"/>
        <v>0</v>
      </c>
      <c r="H38" s="82">
        <f t="shared" si="9"/>
        <v>0</v>
      </c>
      <c r="I38" s="82">
        <f t="shared" si="9"/>
        <v>0</v>
      </c>
      <c r="J38" s="75"/>
    </row>
    <row r="39" spans="1:10" s="76" customFormat="1">
      <c r="A39" s="75"/>
      <c r="B39" s="77"/>
      <c r="C39" s="78" t="s">
        <v>122</v>
      </c>
      <c r="D39" s="81">
        <v>0</v>
      </c>
      <c r="E39" s="81">
        <v>0</v>
      </c>
      <c r="F39" s="81">
        <f>D39+E39</f>
        <v>0</v>
      </c>
      <c r="G39" s="81">
        <v>0</v>
      </c>
      <c r="H39" s="81">
        <v>0</v>
      </c>
      <c r="I39" s="81">
        <f>F39-G39</f>
        <v>0</v>
      </c>
      <c r="J39" s="75"/>
    </row>
    <row r="40" spans="1:10" s="76" customFormat="1" ht="12" customHeight="1">
      <c r="A40" s="75"/>
      <c r="B40" s="77"/>
      <c r="C40" s="78" t="s">
        <v>123</v>
      </c>
      <c r="D40" s="81">
        <v>0</v>
      </c>
      <c r="E40" s="81">
        <v>0</v>
      </c>
      <c r="F40" s="81">
        <f t="shared" ref="F40:F42" si="10">D40+E40</f>
        <v>0</v>
      </c>
      <c r="G40" s="81">
        <v>0</v>
      </c>
      <c r="H40" s="81">
        <v>0</v>
      </c>
      <c r="I40" s="81">
        <f t="shared" ref="I40:I42" si="11">F40-G40</f>
        <v>0</v>
      </c>
      <c r="J40" s="75"/>
    </row>
    <row r="41" spans="1:10" s="76" customFormat="1" ht="12" customHeight="1">
      <c r="A41" s="75"/>
      <c r="B41" s="77"/>
      <c r="C41" s="78" t="s">
        <v>124</v>
      </c>
      <c r="D41" s="81">
        <v>0</v>
      </c>
      <c r="E41" s="81">
        <v>0</v>
      </c>
      <c r="F41" s="81">
        <f t="shared" si="10"/>
        <v>0</v>
      </c>
      <c r="G41" s="81">
        <v>0</v>
      </c>
      <c r="H41" s="81">
        <v>0</v>
      </c>
      <c r="I41" s="81">
        <f t="shared" si="11"/>
        <v>0</v>
      </c>
      <c r="J41" s="75"/>
    </row>
    <row r="42" spans="1:10">
      <c r="B42" s="77"/>
      <c r="C42" s="78" t="s">
        <v>125</v>
      </c>
      <c r="D42" s="81">
        <v>0</v>
      </c>
      <c r="E42" s="81">
        <v>0</v>
      </c>
      <c r="F42" s="81">
        <f t="shared" si="10"/>
        <v>0</v>
      </c>
      <c r="G42" s="81">
        <v>0</v>
      </c>
      <c r="H42" s="81">
        <v>0</v>
      </c>
      <c r="I42" s="81">
        <f t="shared" si="11"/>
        <v>0</v>
      </c>
    </row>
    <row r="43" spans="1:10">
      <c r="B43" s="83"/>
      <c r="C43" s="84" t="s">
        <v>17</v>
      </c>
      <c r="D43" s="85">
        <f>+D11+D20+D28+D38</f>
        <v>174329748.62</v>
      </c>
      <c r="E43" s="147">
        <f t="shared" ref="E43:H43" si="12">+E11+E20+E28+E38</f>
        <v>-2987458.77</v>
      </c>
      <c r="F43" s="85">
        <f t="shared" si="12"/>
        <v>171342289.84999999</v>
      </c>
      <c r="G43" s="85">
        <f t="shared" si="12"/>
        <v>171342289.84999999</v>
      </c>
      <c r="H43" s="85">
        <f t="shared" si="12"/>
        <v>164840008.05000001</v>
      </c>
      <c r="I43" s="85">
        <f>+I11+I20+I28+I38</f>
        <v>0</v>
      </c>
    </row>
    <row r="44" spans="1:10">
      <c r="D44" s="12"/>
      <c r="E44" s="12"/>
      <c r="F44" s="12"/>
      <c r="G44" s="12"/>
      <c r="H44" s="12"/>
      <c r="I44" s="133" t="s">
        <v>188</v>
      </c>
    </row>
    <row r="45" spans="1:10">
      <c r="D45" s="12"/>
      <c r="E45" s="12"/>
      <c r="F45" s="12"/>
      <c r="G45" s="12"/>
      <c r="H45" s="12"/>
      <c r="I45" s="12"/>
    </row>
    <row r="49" spans="4:9">
      <c r="D49" s="12"/>
      <c r="E49" s="12"/>
      <c r="F49" s="12"/>
      <c r="G49" s="12"/>
      <c r="H49" s="12"/>
      <c r="I49" s="12"/>
    </row>
  </sheetData>
  <mergeCells count="13">
    <mergeCell ref="B11:C11"/>
    <mergeCell ref="B20:C20"/>
    <mergeCell ref="B28:C28"/>
    <mergeCell ref="B38:C38"/>
    <mergeCell ref="B1:I1"/>
    <mergeCell ref="B3:I3"/>
    <mergeCell ref="B4:I4"/>
    <mergeCell ref="B5:I5"/>
    <mergeCell ref="B7:C9"/>
    <mergeCell ref="D7:H7"/>
    <mergeCell ref="I7:I8"/>
    <mergeCell ref="B2:I2"/>
    <mergeCell ref="B6:I6"/>
  </mergeCells>
  <printOptions horizontalCentered="1"/>
  <pageMargins left="0.23622047244094491" right="0.23622047244094491" top="0.74803149606299213" bottom="0.74803149606299213" header="0" footer="0"/>
  <pageSetup scale="92" orientation="landscape" horizontalDpi="300" verticalDpi="300" r:id="rId1"/>
  <headerFooter>
    <oddFooter>&amp;R&amp;8Presupuestaria/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CLAS.ADM 1</vt:lpstr>
      <vt:lpstr>CLAS.ADM 2</vt:lpstr>
      <vt:lpstr>CLAS.ADM 3</vt:lpstr>
      <vt:lpstr>CTG</vt:lpstr>
      <vt:lpstr>COG</vt:lpstr>
      <vt:lpstr>COG-C.C(1)</vt:lpstr>
      <vt:lpstr>COG C.C.(2)</vt:lpstr>
      <vt:lpstr>COG C.C. (3)</vt:lpstr>
      <vt:lpstr>CFG</vt:lpstr>
      <vt:lpstr>End Neto</vt:lpstr>
      <vt:lpstr>Int</vt:lpstr>
      <vt:lpstr>FTE.</vt:lpstr>
      <vt:lpstr>CFG!Área_de_impresión</vt:lpstr>
      <vt:lpstr>'CLAS.ADM 2'!Área_de_impresión</vt:lpstr>
      <vt:lpstr>'CLAS.ADM 3'!Área_de_impresión</vt:lpstr>
      <vt:lpstr>'COG C.C. (3)'!Área_de_impresión</vt:lpstr>
      <vt:lpstr>'COG C.C.(2)'!Área_de_impresión</vt:lpstr>
      <vt:lpstr>'COG-C.C(1)'!Área_de_impresión</vt:lpstr>
      <vt:lpstr>CTG!Área_de_impresión</vt:lpstr>
      <vt:lpstr>'End Neto'!Área_de_impresión</vt:lpstr>
      <vt:lpstr>FTE.!Área_de_impresión</vt:lpstr>
      <vt:lpstr>Int!Área_de_impresión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HP</cp:lastModifiedBy>
  <cp:lastPrinted>2026-02-04T16:28:47Z</cp:lastPrinted>
  <dcterms:created xsi:type="dcterms:W3CDTF">2016-12-12T16:31:24Z</dcterms:created>
  <dcterms:modified xsi:type="dcterms:W3CDTF">2026-02-04T16:34:58Z</dcterms:modified>
</cp:coreProperties>
</file>